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is.bashtel.ru\deps\OUZ\Запросы информации\2022\02. Февраль\Реклама в СМИ\"/>
    </mc:Choice>
  </mc:AlternateContent>
  <bookViews>
    <workbookView xWindow="0" yWindow="0" windowWidth="19200" windowHeight="6255"/>
  </bookViews>
  <sheets>
    <sheet name="Сайты " sheetId="1" r:id="rId1"/>
    <sheet name="Газеты " sheetId="2" r:id="rId2"/>
  </sheets>
  <definedNames>
    <definedName name="_Hlk95204901" localSheetId="1">'Газеты '!$C$14</definedName>
    <definedName name="_xlnm.Print_Area" localSheetId="0">'Сайты '!$A$4:$L$127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2" l="1"/>
  <c r="H79" i="2"/>
  <c r="H70" i="2"/>
  <c r="H55" i="2"/>
  <c r="H54" i="2"/>
  <c r="H52" i="2"/>
  <c r="H51" i="2"/>
  <c r="H50" i="2"/>
  <c r="H49" i="2"/>
  <c r="H43" i="2"/>
  <c r="H41" i="2"/>
  <c r="H40" i="2"/>
  <c r="H38" i="2"/>
  <c r="H34" i="2"/>
  <c r="H26" i="2"/>
  <c r="H24" i="2"/>
  <c r="H21" i="2"/>
  <c r="H20" i="2"/>
  <c r="H19" i="2"/>
  <c r="H10" i="2"/>
  <c r="H5" i="2"/>
  <c r="H4" i="2"/>
</calcChain>
</file>

<file path=xl/sharedStrings.xml><?xml version="1.0" encoding="utf-8"?>
<sst xmlns="http://schemas.openxmlformats.org/spreadsheetml/2006/main" count="528" uniqueCount="315">
  <si>
    <t>Размер модуля/количество знаков в статье</t>
  </si>
  <si>
    <t>Текстовая публикация/статья с анонсом, анонс - 1 сутки на главной странице сайта и главной странице тематического раздела</t>
  </si>
  <si>
    <t>Статья, репортаж, интервью, конференция и т.п. (брендированная статья) анонс - 1 сутки, в слайдере, сквозной по сайту</t>
  </si>
  <si>
    <t>Иллюстративная публикация на заданную тему (инфографика) Анонсирование в блоке рубрики на главной странице сайта и на главной странице раздела - 1 сутки.</t>
  </si>
  <si>
    <t>Размещение пресс-релиза до 2000 знаков</t>
  </si>
  <si>
    <t>Баннер №1 (975х90 рх) с 50% ротацией, 1 месяц</t>
  </si>
  <si>
    <t>Баннер №2 (от 240х60 до 240х400 рх) с 50% ротацией</t>
  </si>
  <si>
    <t>1 месяц</t>
  </si>
  <si>
    <t>Баннер №3 (от 240х60 до 240х400 рх) с 50% ротацией</t>
  </si>
  <si>
    <t>Размещение пресс-релиза более 2000 знаков</t>
  </si>
  <si>
    <r>
      <t>3. Размещение на сайте ufa.kp.ru</t>
    </r>
    <r>
      <rPr>
        <sz val="13"/>
        <color rgb="FF000000"/>
        <rFont val="Times New Roman"/>
        <family val="1"/>
        <charset val="204"/>
      </rPr>
      <t> </t>
    </r>
  </si>
  <si>
    <t>Дублирование релизов готовых на сайт в раздел Общество, Экономика или Политика (текст до 5000 знаков, 5 ссылок, 4 фото)</t>
  </si>
  <si>
    <t>Дублирование релизов готовых на сайт в раздел Здоровье, Семья (текст до 5000 знаков, 5 ссылок, 4 фото)</t>
  </si>
  <si>
    <t>Дублирование в соц. сетях  (Вконтакте, Facebook, Instagram)</t>
  </si>
  <si>
    <t>Размещение релизов без ограничения по знакам</t>
  </si>
  <si>
    <t>Размещение баннера Слот №1, Биллборд (100 000 показов в месяц)  с 50% ротацией, 1 месяц</t>
  </si>
  <si>
    <t>(стоимость за полное размещение)</t>
  </si>
  <si>
    <t>Размещение баннера Слот №2, 240*400 рх (100 000 показов в месяц) с 50% ротацией, 1 месяц</t>
  </si>
  <si>
    <t>Размещение баннера Слот №105, 240*400 рх (100 000 показов в месяц) с 50% ротацией, 1 месяц</t>
  </si>
  <si>
    <t>Дублирование релиза без ограничения по знакам</t>
  </si>
  <si>
    <r>
      <t>5. Размещение на сайте - resbash.ru</t>
    </r>
    <r>
      <rPr>
        <sz val="13"/>
        <color rgb="FF000000"/>
        <rFont val="Times New Roman"/>
        <family val="1"/>
        <charset val="204"/>
      </rPr>
      <t> </t>
    </r>
  </si>
  <si>
    <t>Новость (текст до 3000 знаков + 1 фото)</t>
  </si>
  <si>
    <t>Размещение в новостной ленте (сквозная) и в рубрике "Общество"</t>
  </si>
  <si>
    <t>Размещение Баннера на «bashinform.ru»</t>
  </si>
  <si>
    <t>Новость на «bashinform.ru»</t>
  </si>
  <si>
    <t>Лента новостей, 24 часа</t>
  </si>
  <si>
    <t>Размещение Баннера 240х420 рх с 50% ротацией 1 месяц</t>
  </si>
  <si>
    <t>Новость Раздел "Новости компаний" 5 дней</t>
  </si>
  <si>
    <t>Дублирование в соц. сетях (Вконтакте, Facebook, Instagram)</t>
  </si>
  <si>
    <t>Размещение баннера № 1 «Billboard» 100*250</t>
  </si>
  <si>
    <t>Размещение баннера № 3 «Первый справа» 240*400</t>
  </si>
  <si>
    <t>Размещение новости «Фотоотчет» (Главная страница) до 1000 знаков и до 15 фото</t>
  </si>
  <si>
    <t xml:space="preserve">Размещение новости «Пресс- релиз» до 2500 знаков, 3 ссылок, 3 фото </t>
  </si>
  <si>
    <t>Размещение «Новость партнера» до 7000, до 5 фото до 3 ссылок</t>
  </si>
  <si>
    <t xml:space="preserve"> (4 новость сверху)</t>
  </si>
  <si>
    <t xml:space="preserve"> Размещение статьи в разделе «Новости» до 2000 знаков </t>
  </si>
  <si>
    <t xml:space="preserve">Дублирование в соц. сетях (Вконтакте, Facebook, Instagram) </t>
  </si>
  <si>
    <t xml:space="preserve">Размещение баннера </t>
  </si>
  <si>
    <t>Баннер «Приоритет» Размер:270 х 560 пикселей, месяц</t>
  </si>
  <si>
    <t>Размещение статьи в разделе «Новости», до 2000 знаков)</t>
  </si>
  <si>
    <t>Размещение сквозного баннера №1</t>
  </si>
  <si>
    <t>Размещение сквозного баннера №2</t>
  </si>
  <si>
    <t>Размещение сквозного баннера №8</t>
  </si>
  <si>
    <t>Размещение Баннера 240х420 рх с 25% ротацией 1 месяц</t>
  </si>
  <si>
    <t>Размещение Баннера 180х225рх с 50% ротацией 1 месяц</t>
  </si>
  <si>
    <t>Размещение Баннера 180х225рх сквозная ротациия 1 месяц</t>
  </si>
  <si>
    <t>________________________________       ____________________     ________________</t>
  </si>
  <si>
    <t xml:space="preserve">(должность уполномоченного лица Участника)                        (подпись)                                    (Ф.И.О.) </t>
  </si>
  <si>
    <t xml:space="preserve">Контактные лица Участника: </t>
  </si>
  <si>
    <t xml:space="preserve">ФИО: </t>
  </si>
  <si>
    <t>Тел.:</t>
  </si>
  <si>
    <t xml:space="preserve">E-mail: </t>
  </si>
  <si>
    <t>Стоимость в руб., без НДС.</t>
  </si>
  <si>
    <t>Стоимость в руб., с НДС.</t>
  </si>
  <si>
    <t>Новость Раздел "Новости компаний", закрепление на 5 дней</t>
  </si>
  <si>
    <t>Дублирование релиза без ограничения по знакам, 1  неделя</t>
  </si>
  <si>
    <t>Размещение релизов без ограничения по знакам, 1 неделя</t>
  </si>
  <si>
    <t>Размещение на сайте баннера, 1 неделя</t>
  </si>
  <si>
    <t>Размещение пресс-релизов, 1 неделя</t>
  </si>
  <si>
    <t>Размер баннера  240*400 px с 25 % ротацией</t>
  </si>
  <si>
    <t>Слева или справа 30 дней, Статика</t>
  </si>
  <si>
    <t>  До 5000 знаков, до 10 фото, до 3х гиперссылок</t>
  </si>
  <si>
    <t>Публикация рекламно-информационного материала в разделе "Лента новостей" с закреплением на 24 часа (см. скриншот 1)</t>
  </si>
  <si>
    <t> (текст до 3000 знаков, 5-10 фото, не более 3-х ссылок на сайт заказчика, заголовок не более 90 знаков)</t>
  </si>
  <si>
    <t>Дублирование в соц. сетях  (Вконтакте, Facebook, Instagram), цена за 1 группу</t>
  </si>
  <si>
    <t>Размещение Баннера премиум</t>
  </si>
  <si>
    <t>(Размер баннера 1100*200) 1 месяц 400 000 показов </t>
  </si>
  <si>
    <t>"Тема дня" на главной странице сайта с закреплением на сутки</t>
  </si>
  <si>
    <t>бесплатно</t>
  </si>
  <si>
    <t>Размещение на сайте баннера с 50% ротацией (П - баннер, только desktop)</t>
  </si>
  <si>
    <t>Размещение на сайте баннера (FullScreen) с 50% ротацией</t>
  </si>
  <si>
    <t>бонус</t>
  </si>
  <si>
    <t>330 руб/1000 показов</t>
  </si>
  <si>
    <t>390 руб/1000 показов</t>
  </si>
  <si>
    <t>1100 руб/1000 показов</t>
  </si>
  <si>
    <t> (Размер баннера 1100*200 ), 1 месяц 400 000 показов</t>
  </si>
  <si>
    <r>
      <t>Текстовая публикация/статья с анонсом,</t>
    </r>
    <r>
      <rPr>
        <sz val="13"/>
        <color theme="1"/>
        <rFont val="Times New Roman"/>
        <family val="1"/>
        <charset val="204"/>
      </rPr>
      <t xml:space="preserve"> </t>
    </r>
    <r>
      <rPr>
        <sz val="13"/>
        <color rgb="FF000000"/>
        <rFont val="Times New Roman"/>
        <family val="1"/>
        <charset val="204"/>
      </rPr>
      <t>анонс - 1 сутки, в слайдере, сквозной по сайту</t>
    </r>
  </si>
  <si>
    <t>6. Портал Пруфы.ру</t>
  </si>
  <si>
    <r>
      <t>Размещение Баннера </t>
    </r>
    <r>
      <rPr>
        <sz val="13"/>
        <color rgb="FF333333"/>
        <rFont val="Times New Roman"/>
        <family val="1"/>
        <charset val="204"/>
      </rPr>
      <t>Основание с закреплением </t>
    </r>
  </si>
  <si>
    <t xml:space="preserve">Материал до 2500 знаков с закреплением в ленте новостей (позиции 2, 4, 6, 8 -http://prntscr.com/rfqz6z)
Период размещения - 1 сутки 
</t>
  </si>
  <si>
    <t>Баннер 240х400 (баннер №3) - слева в новостной ленте, сквозной с главной страницы в новостные рубрики сайта, подгружается в мобильную версию (размер 300х250), в 25% ротации на 1 неделю</t>
  </si>
  <si>
    <t xml:space="preserve">Шапка сайта/1000 показов </t>
  </si>
  <si>
    <t>300х600 баннер сквозной/1000 показов</t>
  </si>
  <si>
    <t>Фул скрин 7 дней/1000 показов</t>
  </si>
  <si>
    <t xml:space="preserve">Размещение пресс-релизов, без вывода на главную страницу/1000 показов </t>
  </si>
  <si>
    <t>2. Размещение на сайте u7a.ru</t>
  </si>
  <si>
    <t>7. Портал Ufa1.ru</t>
  </si>
  <si>
    <t>8. Портал bashinform.ru</t>
  </si>
  <si>
    <t>9. Портал mkset.ru</t>
  </si>
  <si>
    <t>10. Портал ufacitynews.ru</t>
  </si>
  <si>
    <t>11. Портал  ufatime.ru</t>
  </si>
  <si>
    <t>12. Портал bfmufa.ru</t>
  </si>
  <si>
    <t>13. Портал ufa.rbc.ru</t>
  </si>
  <si>
    <t>14. Портал tdnu.ru</t>
  </si>
  <si>
    <t>Статья (до 6000 знаков)</t>
  </si>
  <si>
    <t>Новость, пресс релиз (до 1000 знаков)</t>
  </si>
  <si>
    <t>Главная страница Размер: 1300 х 210 пикселей, месяц</t>
  </si>
  <si>
    <t>15. Портал gorobzor.ru</t>
  </si>
  <si>
    <t>16. Портал sterlitamakcity.ru</t>
  </si>
  <si>
    <t xml:space="preserve">                       17. Портал sterlitamak.ru</t>
  </si>
  <si>
    <t>18. Портал sterlegrad.ru</t>
  </si>
  <si>
    <t>19. Портал siding-rdm.ru</t>
  </si>
  <si>
    <t>4. Размещение на сайте - kommersant.ru</t>
  </si>
  <si>
    <t>1. Размещение на сайте  ufa.aif.ru</t>
  </si>
  <si>
    <t>№</t>
  </si>
  <si>
    <t>Гео</t>
  </si>
  <si>
    <t xml:space="preserve">Район республики </t>
  </si>
  <si>
    <t xml:space="preserve">Наименование газеты </t>
  </si>
  <si>
    <t>Тираж</t>
  </si>
  <si>
    <t>Формат</t>
  </si>
  <si>
    <t>Размеры</t>
  </si>
  <si>
    <t>Объем,см.кв.</t>
  </si>
  <si>
    <t>Стоимость, тыс. руб.,без НДС</t>
  </si>
  <si>
    <t>Стоимость, тыс. руб.,</t>
  </si>
  <si>
    <t>Аургазинский</t>
  </si>
  <si>
    <t xml:space="preserve">Юлдаш </t>
  </si>
  <si>
    <t>1/8 страницы А3</t>
  </si>
  <si>
    <t>10*10 см, 8*12,5 см</t>
  </si>
  <si>
    <t xml:space="preserve">Абзелиловский </t>
  </si>
  <si>
    <t xml:space="preserve">Абзелил </t>
  </si>
  <si>
    <t>12*9</t>
  </si>
  <si>
    <t>Оскон</t>
  </si>
  <si>
    <t>Агидельский</t>
  </si>
  <si>
    <t>Огни Агидели</t>
  </si>
  <si>
    <t>Альшеевский</t>
  </si>
  <si>
    <t>Альшеевские вести</t>
  </si>
  <si>
    <t>14х8</t>
  </si>
  <si>
    <t xml:space="preserve">Архангельский </t>
  </si>
  <si>
    <t>Архангельский вестник</t>
  </si>
  <si>
    <t>112.7 см2 (любые размеры)</t>
  </si>
  <si>
    <t>Инйэр</t>
  </si>
  <si>
    <t xml:space="preserve">Аскинский </t>
  </si>
  <si>
    <t>Аскинская новь+Ышанач</t>
  </si>
  <si>
    <t>14.5 * 9.5</t>
  </si>
  <si>
    <t>Айргазинский</t>
  </si>
  <si>
    <t>Аургазинские вести</t>
  </si>
  <si>
    <t>12,5*8,2</t>
  </si>
  <si>
    <t xml:space="preserve">Баймакский </t>
  </si>
  <si>
    <t>Баймакский вестник</t>
  </si>
  <si>
    <t>10 х11 см.</t>
  </si>
  <si>
    <t>Сакмар</t>
  </si>
  <si>
    <t xml:space="preserve">Бакалинский </t>
  </si>
  <si>
    <t>Сельские зори</t>
  </si>
  <si>
    <t>112.5 см2 (любые размеры)</t>
  </si>
  <si>
    <t>Балтачевский</t>
  </si>
  <si>
    <t>Балтач таннары</t>
  </si>
  <si>
    <t>12,8 на 9,3</t>
  </si>
  <si>
    <t xml:space="preserve">Белебеевский </t>
  </si>
  <si>
    <t>Белебеевские известия</t>
  </si>
  <si>
    <t>3572 + 94 электронная версия</t>
  </si>
  <si>
    <t>12 на 9,75</t>
  </si>
  <si>
    <t>Белокатайский</t>
  </si>
  <si>
    <t>Новый Белокатай+Яны Белокатай</t>
  </si>
  <si>
    <t>10x11</t>
  </si>
  <si>
    <t>Урал</t>
  </si>
  <si>
    <t xml:space="preserve">Белорецкий </t>
  </si>
  <si>
    <t>Белорецкий рабочий</t>
  </si>
  <si>
    <t xml:space="preserve">12,6*9,5 </t>
  </si>
  <si>
    <t xml:space="preserve">Бижбулякский </t>
  </si>
  <si>
    <t>Светлый путь</t>
  </si>
  <si>
    <t>118 х100 мм</t>
  </si>
  <si>
    <t xml:space="preserve">Бирский </t>
  </si>
  <si>
    <t xml:space="preserve">Победа </t>
  </si>
  <si>
    <t>4000-5000</t>
  </si>
  <si>
    <t>12*9,2</t>
  </si>
  <si>
    <t xml:space="preserve">Благоварские вести </t>
  </si>
  <si>
    <t>Благоварские вести</t>
  </si>
  <si>
    <t>12*8,5</t>
  </si>
  <si>
    <t xml:space="preserve">Благовещенский </t>
  </si>
  <si>
    <t>Панорама</t>
  </si>
  <si>
    <t>125*72мм</t>
  </si>
  <si>
    <t xml:space="preserve">Буздякский </t>
  </si>
  <si>
    <t>Буздякские новости</t>
  </si>
  <si>
    <t>10х11.55</t>
  </si>
  <si>
    <t xml:space="preserve">Бураевский </t>
  </si>
  <si>
    <t>Алга</t>
  </si>
  <si>
    <t>100*100</t>
  </si>
  <si>
    <t xml:space="preserve">Бурзянский </t>
  </si>
  <si>
    <t>Тан</t>
  </si>
  <si>
    <t>12 Х 9, 10 Х 10,8</t>
  </si>
  <si>
    <t>Гафурийский</t>
  </si>
  <si>
    <t>Звезда</t>
  </si>
  <si>
    <t>12,5 х 8,3 см</t>
  </si>
  <si>
    <t>Табын</t>
  </si>
  <si>
    <t xml:space="preserve">Давлекановский </t>
  </si>
  <si>
    <t xml:space="preserve">Аслыкуль </t>
  </si>
  <si>
    <t>13 на 8,6</t>
  </si>
  <si>
    <t>Балкантау</t>
  </si>
  <si>
    <t>Дуванский</t>
  </si>
  <si>
    <t>Эйлистан</t>
  </si>
  <si>
    <t>Ермекеевский</t>
  </si>
  <si>
    <t>Ермекеевские новости</t>
  </si>
  <si>
    <t>тираж рус 1215, тат 427</t>
  </si>
  <si>
    <t>110*100</t>
  </si>
  <si>
    <t>Зилаирский</t>
  </si>
  <si>
    <t>Зилаирские огни</t>
  </si>
  <si>
    <t xml:space="preserve"> 128 кв.см, ширина 8 или 12 </t>
  </si>
  <si>
    <t>Зианчуринский</t>
  </si>
  <si>
    <t>Зианчуринские зори</t>
  </si>
  <si>
    <t>12.5 х 8.3 см</t>
  </si>
  <si>
    <t>Иглинский</t>
  </si>
  <si>
    <t>Иглинские вести</t>
  </si>
  <si>
    <t>10 х 11</t>
  </si>
  <si>
    <t>Ишимбайский</t>
  </si>
  <si>
    <t>Торатау</t>
  </si>
  <si>
    <t>Илишеевский</t>
  </si>
  <si>
    <t>Маяк</t>
  </si>
  <si>
    <t>120 кв.см., ширина 8 или 12</t>
  </si>
  <si>
    <t>Калтасинский</t>
  </si>
  <si>
    <t>Калтасинская заря</t>
  </si>
  <si>
    <t>8*15</t>
  </si>
  <si>
    <t>Караидельский</t>
  </si>
  <si>
    <t>Караидель</t>
  </si>
  <si>
    <t xml:space="preserve"> 8.5 х 12.8.</t>
  </si>
  <si>
    <t>Кармаскалинский</t>
  </si>
  <si>
    <t>Кармаскалинская новь</t>
  </si>
  <si>
    <t>13,5*8</t>
  </si>
  <si>
    <t>Узень</t>
  </si>
  <si>
    <t xml:space="preserve">Краснокамский </t>
  </si>
  <si>
    <t>Краснокамские зори</t>
  </si>
  <si>
    <t>14*14(80*150)</t>
  </si>
  <si>
    <t>Кигинский</t>
  </si>
  <si>
    <t>Наши Киги</t>
  </si>
  <si>
    <t>10х11,05 см</t>
  </si>
  <si>
    <t>Кугарчинский</t>
  </si>
  <si>
    <t>Кугарчинские вести</t>
  </si>
  <si>
    <t xml:space="preserve"> 12,75*9,25.</t>
  </si>
  <si>
    <t>Морадым</t>
  </si>
  <si>
    <t>Куюргазинский</t>
  </si>
  <si>
    <t>Куюргаза</t>
  </si>
  <si>
    <t>118 кв.см.(ширина 8 или 12)</t>
  </si>
  <si>
    <t>Кумертаунский</t>
  </si>
  <si>
    <t>Кумертауское время</t>
  </si>
  <si>
    <t>Юшатыр</t>
  </si>
  <si>
    <t>Кушнаренковский</t>
  </si>
  <si>
    <t>Авангард+Яна кон</t>
  </si>
  <si>
    <t>10*9</t>
  </si>
  <si>
    <t>Миякинский</t>
  </si>
  <si>
    <t>Октябрь</t>
  </si>
  <si>
    <t>11,8 х 8,5 см</t>
  </si>
  <si>
    <t>Безнен дэвер</t>
  </si>
  <si>
    <t>Мелеузовский</t>
  </si>
  <si>
    <t>Пульс-М</t>
  </si>
  <si>
    <t>16.9 х7.2 см</t>
  </si>
  <si>
    <t>Мечетлинская</t>
  </si>
  <si>
    <t>Мечетлинская жизнь</t>
  </si>
  <si>
    <t>10*11</t>
  </si>
  <si>
    <t>Мишкинский</t>
  </si>
  <si>
    <t>Дружба+Келмымаш</t>
  </si>
  <si>
    <t xml:space="preserve"> 8,4х10,8 см</t>
  </si>
  <si>
    <t>Стерлитамакский</t>
  </si>
  <si>
    <t>Сельские Нивы</t>
  </si>
  <si>
    <t xml:space="preserve"> 8,5х12см</t>
  </si>
  <si>
    <t>Ашкадар</t>
  </si>
  <si>
    <t>верно</t>
  </si>
  <si>
    <t>Салават</t>
  </si>
  <si>
    <t>Выбор</t>
  </si>
  <si>
    <t>12,5*8,7</t>
  </si>
  <si>
    <t>На земле Салавата</t>
  </si>
  <si>
    <t>Юрюзань</t>
  </si>
  <si>
    <t>Уфимские нивы</t>
  </si>
  <si>
    <t>130*85</t>
  </si>
  <si>
    <t>Нефтекамский</t>
  </si>
  <si>
    <t>Красное знамя</t>
  </si>
  <si>
    <t>12,5х9</t>
  </si>
  <si>
    <t>Чолман</t>
  </si>
  <si>
    <t>10*10</t>
  </si>
  <si>
    <t>Октябрьский нефтяник</t>
  </si>
  <si>
    <t>8,4 х 11,7</t>
  </si>
  <si>
    <t>Туган як</t>
  </si>
  <si>
    <t>9*13</t>
  </si>
  <si>
    <t>Сибайский</t>
  </si>
  <si>
    <t>Сибайский рабочий</t>
  </si>
  <si>
    <t>152*69</t>
  </si>
  <si>
    <t>Атайсал</t>
  </si>
  <si>
    <t>Стерлибашевский</t>
  </si>
  <si>
    <t>Стерлибашевские родники</t>
  </si>
  <si>
    <t>Нуримановский</t>
  </si>
  <si>
    <t>Красный ключ</t>
  </si>
  <si>
    <t>11,5*10</t>
  </si>
  <si>
    <t>Туймазинский</t>
  </si>
  <si>
    <t>Туймазинский вестник</t>
  </si>
  <si>
    <t>9,3х11,61 см или 14,2х7,61 см</t>
  </si>
  <si>
    <t>Татышлинский</t>
  </si>
  <si>
    <t>Татышлинский вестник</t>
  </si>
  <si>
    <t>Ошмес</t>
  </si>
  <si>
    <t>14*10</t>
  </si>
  <si>
    <t>Учалинский</t>
  </si>
  <si>
    <t>Учалинская газета</t>
  </si>
  <si>
    <t>14,2*7,6</t>
  </si>
  <si>
    <t>Хайбуллинский</t>
  </si>
  <si>
    <t>Хайбуллинский вестник</t>
  </si>
  <si>
    <t xml:space="preserve"> 120 кв.см. (ширина 8 или 12)</t>
  </si>
  <si>
    <t>Хайбулла хэбэрзэре</t>
  </si>
  <si>
    <t>Чишминский</t>
  </si>
  <si>
    <t>Родник плюс</t>
  </si>
  <si>
    <t>100 кв.см. (ширина 8 или 12)</t>
  </si>
  <si>
    <t>Шаранский</t>
  </si>
  <si>
    <t>Шаранские просторы</t>
  </si>
  <si>
    <t xml:space="preserve">115 кв.см. </t>
  </si>
  <si>
    <t xml:space="preserve">Шаран кинлеклэре </t>
  </si>
  <si>
    <t>Федоровский</t>
  </si>
  <si>
    <t>Ашкадарские зори</t>
  </si>
  <si>
    <t>Янаульский</t>
  </si>
  <si>
    <t>Янаульские зори</t>
  </si>
  <si>
    <t>12,8*8,6</t>
  </si>
  <si>
    <t>Чекмагушевский</t>
  </si>
  <si>
    <t>Игенче</t>
  </si>
  <si>
    <t>150*75</t>
  </si>
  <si>
    <t>Итого без НДС</t>
  </si>
  <si>
    <t>Итого с НДС</t>
  </si>
  <si>
    <t>РБ</t>
  </si>
  <si>
    <t>Уфимский район</t>
  </si>
  <si>
    <t>111*100</t>
  </si>
  <si>
    <t>Приложение № 2 к Извещению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</si>
</sst>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13"/>
      <color theme="1"/>
      <name val="Calibri"/>
      <family val="2"/>
      <charset val="204"/>
      <scheme val="minor"/>
    </font>
    <font>
      <sz val="13"/>
      <color rgb="FF333333"/>
      <name val="Times New Roman"/>
      <family val="1"/>
      <charset val="204"/>
    </font>
    <font>
      <sz val="13"/>
      <color rgb="FF000000"/>
      <name val="Calibri"/>
      <family val="2"/>
      <charset val="204"/>
    </font>
    <font>
      <b/>
      <sz val="10"/>
      <color rgb="FFFFFFFF"/>
      <name val="Century Gothic"/>
      <family val="2"/>
      <charset val="204"/>
    </font>
    <font>
      <b/>
      <sz val="10"/>
      <color rgb="FFFFFFFF"/>
      <name val="Calibri"/>
      <family val="2"/>
      <charset val="204"/>
    </font>
    <font>
      <b/>
      <sz val="9"/>
      <color rgb="FFFFFFFF"/>
      <name val="Arial"/>
      <family val="2"/>
      <charset val="204"/>
    </font>
    <font>
      <sz val="10"/>
      <color theme="1"/>
      <name val="Century Gothic"/>
      <family val="2"/>
      <charset val="204"/>
    </font>
    <font>
      <sz val="12"/>
      <color rgb="FF000000"/>
      <name val="Century Gothic"/>
      <family val="2"/>
      <charset val="204"/>
    </font>
    <font>
      <sz val="11"/>
      <color rgb="FF000000"/>
      <name val="Century Gothic"/>
      <family val="2"/>
      <charset val="204"/>
    </font>
    <font>
      <sz val="11"/>
      <color theme="1"/>
      <name val="Century Gothic"/>
      <family val="2"/>
      <charset val="204"/>
    </font>
    <font>
      <b/>
      <i/>
      <sz val="12"/>
      <name val="Century Gothic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 indent="15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4" fontId="0" fillId="0" borderId="0" xfId="0" applyNumberFormat="1"/>
    <xf numFmtId="4" fontId="3" fillId="0" borderId="4" xfId="0" applyNumberFormat="1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8" fillId="0" borderId="0" xfId="0" applyFont="1"/>
    <xf numFmtId="0" fontId="4" fillId="0" borderId="1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 wrapText="1"/>
    </xf>
    <xf numFmtId="4" fontId="1" fillId="6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0" fillId="0" borderId="0" xfId="0" applyFill="1"/>
    <xf numFmtId="4" fontId="0" fillId="0" borderId="0" xfId="0" applyNumberFormat="1" applyFill="1"/>
    <xf numFmtId="0" fontId="15" fillId="0" borderId="2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4" fontId="10" fillId="0" borderId="12" xfId="0" applyNumberFormat="1" applyFont="1" applyBorder="1" applyAlignment="1">
      <alignment horizontal="left" vertical="center"/>
    </xf>
    <xf numFmtId="4" fontId="10" fillId="0" borderId="13" xfId="0" applyNumberFormat="1" applyFont="1" applyBorder="1" applyAlignment="1">
      <alignment horizontal="left" vertical="center"/>
    </xf>
    <xf numFmtId="4" fontId="10" fillId="0" borderId="14" xfId="0" applyNumberFormat="1" applyFont="1" applyBorder="1" applyAlignment="1">
      <alignment horizontal="left" vertical="center"/>
    </xf>
    <xf numFmtId="4" fontId="10" fillId="0" borderId="7" xfId="0" applyNumberFormat="1" applyFont="1" applyBorder="1" applyAlignment="1">
      <alignment horizontal="left" vertical="center"/>
    </xf>
    <xf numFmtId="4" fontId="10" fillId="0" borderId="5" xfId="0" applyNumberFormat="1" applyFont="1" applyBorder="1" applyAlignment="1">
      <alignment horizontal="left" vertical="center"/>
    </xf>
    <xf numFmtId="4" fontId="10" fillId="0" borderId="3" xfId="0" applyNumberFormat="1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left" vertical="center"/>
    </xf>
    <xf numFmtId="4" fontId="5" fillId="0" borderId="3" xfId="0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1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8" fillId="8" borderId="8" xfId="0" applyFont="1" applyFill="1" applyBorder="1" applyAlignment="1">
      <alignment horizontal="left" vertical="center" wrapText="1"/>
    </xf>
    <xf numFmtId="0" fontId="18" fillId="8" borderId="9" xfId="0" applyFont="1" applyFill="1" applyBorder="1" applyAlignment="1">
      <alignment horizontal="left" vertical="center" wrapText="1"/>
    </xf>
    <xf numFmtId="0" fontId="18" fillId="8" borderId="2" xfId="0" applyFont="1" applyFill="1" applyBorder="1" applyAlignment="1">
      <alignment horizontal="left" vertical="center" wrapText="1"/>
    </xf>
    <xf numFmtId="0" fontId="13" fillId="7" borderId="21" xfId="0" applyFont="1" applyFill="1" applyBorder="1" applyAlignment="1">
      <alignment horizontal="center" vertical="center" wrapText="1"/>
    </xf>
    <xf numFmtId="0" fontId="13" fillId="7" borderId="22" xfId="0" applyFont="1" applyFill="1" applyBorder="1" applyAlignment="1">
      <alignment horizontal="center" vertical="center" wrapText="1"/>
    </xf>
    <xf numFmtId="4" fontId="13" fillId="7" borderId="21" xfId="0" applyNumberFormat="1" applyFont="1" applyFill="1" applyBorder="1" applyAlignment="1">
      <alignment horizontal="center" vertical="center" wrapText="1"/>
    </xf>
    <xf numFmtId="4" fontId="13" fillId="7" borderId="22" xfId="0" applyNumberFormat="1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2" fillId="7" borderId="20" xfId="0" applyFont="1" applyFill="1" applyBorder="1" applyAlignment="1">
      <alignment horizontal="center" vertical="center" wrapText="1"/>
    </xf>
    <xf numFmtId="0" fontId="12" fillId="7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8"/>
  <sheetViews>
    <sheetView tabSelected="1" topLeftCell="A115" zoomScale="80" zoomScaleNormal="80" workbookViewId="0">
      <selection activeCell="N11" sqref="N11"/>
    </sheetView>
  </sheetViews>
  <sheetFormatPr defaultRowHeight="15" x14ac:dyDescent="0.25"/>
  <cols>
    <col min="1" max="1" width="90.140625" customWidth="1"/>
    <col min="2" max="2" width="22.140625" style="20" customWidth="1"/>
    <col min="3" max="3" width="21.140625" style="20" customWidth="1"/>
    <col min="4" max="4" width="22.85546875" hidden="1" customWidth="1"/>
    <col min="5" max="12" width="8.7109375" hidden="1" customWidth="1"/>
  </cols>
  <sheetData>
    <row r="2" spans="1:4" x14ac:dyDescent="0.25">
      <c r="B2" s="20" t="s">
        <v>314</v>
      </c>
    </row>
    <row r="3" spans="1:4" ht="15.75" thickBot="1" x14ac:dyDescent="0.3"/>
    <row r="4" spans="1:4" ht="80.25" customHeight="1" thickBot="1" x14ac:dyDescent="0.3">
      <c r="A4" s="46" t="s">
        <v>0</v>
      </c>
      <c r="B4" s="47" t="s">
        <v>52</v>
      </c>
      <c r="C4" s="47" t="s">
        <v>53</v>
      </c>
      <c r="D4" s="9"/>
    </row>
    <row r="5" spans="1:4" ht="17.25" thickBot="1" x14ac:dyDescent="0.3">
      <c r="A5" s="64" t="s">
        <v>103</v>
      </c>
      <c r="B5" s="65"/>
      <c r="C5" s="66"/>
      <c r="D5" s="13"/>
    </row>
    <row r="6" spans="1:4" ht="33.75" thickBot="1" x14ac:dyDescent="0.3">
      <c r="A6" s="23" t="s">
        <v>76</v>
      </c>
      <c r="B6" s="24"/>
      <c r="C6" s="24"/>
      <c r="D6" s="1">
        <v>15500</v>
      </c>
    </row>
    <row r="7" spans="1:4" ht="33.75" thickBot="1" x14ac:dyDescent="0.3">
      <c r="A7" s="23" t="s">
        <v>1</v>
      </c>
      <c r="B7" s="24"/>
      <c r="C7" s="24"/>
      <c r="D7" s="1">
        <v>12000</v>
      </c>
    </row>
    <row r="8" spans="1:4" ht="33.75" thickBot="1" x14ac:dyDescent="0.3">
      <c r="A8" s="23" t="s">
        <v>2</v>
      </c>
      <c r="B8" s="24"/>
      <c r="C8" s="24"/>
      <c r="D8" s="1">
        <v>8000</v>
      </c>
    </row>
    <row r="9" spans="1:4" ht="33.75" thickBot="1" x14ac:dyDescent="0.3">
      <c r="A9" s="23" t="s">
        <v>3</v>
      </c>
      <c r="B9" s="24"/>
      <c r="C9" s="24"/>
      <c r="D9" s="1">
        <v>12000</v>
      </c>
    </row>
    <row r="10" spans="1:4" ht="17.25" thickBot="1" x14ac:dyDescent="0.3">
      <c r="A10" s="22" t="s">
        <v>4</v>
      </c>
      <c r="B10" s="24"/>
      <c r="C10" s="24"/>
      <c r="D10" s="1">
        <v>8000</v>
      </c>
    </row>
    <row r="11" spans="1:4" ht="17.25" thickBot="1" x14ac:dyDescent="0.3">
      <c r="A11" s="64" t="s">
        <v>85</v>
      </c>
      <c r="B11" s="65"/>
      <c r="C11" s="66"/>
      <c r="D11" s="13"/>
    </row>
    <row r="12" spans="1:4" ht="17.25" thickBot="1" x14ac:dyDescent="0.3">
      <c r="A12" s="22" t="s">
        <v>5</v>
      </c>
      <c r="B12" s="24"/>
      <c r="C12" s="24"/>
      <c r="D12" s="1">
        <v>9000</v>
      </c>
    </row>
    <row r="13" spans="1:4" ht="16.5" x14ac:dyDescent="0.25">
      <c r="A13" s="25" t="s">
        <v>6</v>
      </c>
      <c r="B13" s="78"/>
      <c r="C13" s="78"/>
      <c r="D13" s="80">
        <v>4000</v>
      </c>
    </row>
    <row r="14" spans="1:4" ht="17.25" thickBot="1" x14ac:dyDescent="0.3">
      <c r="A14" s="22" t="s">
        <v>7</v>
      </c>
      <c r="B14" s="79"/>
      <c r="C14" s="79"/>
      <c r="D14" s="81"/>
    </row>
    <row r="15" spans="1:4" ht="16.5" x14ac:dyDescent="0.25">
      <c r="A15" s="25" t="s">
        <v>8</v>
      </c>
      <c r="B15" s="78"/>
      <c r="C15" s="78"/>
      <c r="D15" s="80">
        <v>3000</v>
      </c>
    </row>
    <row r="16" spans="1:4" ht="17.25" thickBot="1" x14ac:dyDescent="0.3">
      <c r="A16" s="22" t="s">
        <v>7</v>
      </c>
      <c r="B16" s="79"/>
      <c r="C16" s="79"/>
      <c r="D16" s="81"/>
    </row>
    <row r="17" spans="1:14" ht="17.25" thickBot="1" x14ac:dyDescent="0.3">
      <c r="A17" s="22" t="s">
        <v>4</v>
      </c>
      <c r="B17" s="24"/>
      <c r="C17" s="24"/>
      <c r="D17" s="1">
        <v>2000</v>
      </c>
    </row>
    <row r="18" spans="1:14" ht="17.25" thickBot="1" x14ac:dyDescent="0.3">
      <c r="A18" s="22" t="s">
        <v>9</v>
      </c>
      <c r="B18" s="24"/>
      <c r="C18" s="24"/>
      <c r="D18" s="1">
        <v>4000</v>
      </c>
    </row>
    <row r="19" spans="1:14" ht="33" customHeight="1" thickBot="1" x14ac:dyDescent="0.3">
      <c r="A19" s="67" t="s">
        <v>10</v>
      </c>
      <c r="B19" s="68"/>
      <c r="C19" s="69"/>
      <c r="D19" s="14"/>
    </row>
    <row r="20" spans="1:14" ht="44.45" customHeight="1" thickBot="1" x14ac:dyDescent="0.3">
      <c r="A20" s="23" t="s">
        <v>11</v>
      </c>
      <c r="B20" s="24"/>
      <c r="C20" s="24"/>
      <c r="D20" s="1">
        <v>10000</v>
      </c>
    </row>
    <row r="21" spans="1:14" ht="37.5" customHeight="1" thickBot="1" x14ac:dyDescent="0.3">
      <c r="A21" s="23" t="s">
        <v>12</v>
      </c>
      <c r="B21" s="24"/>
      <c r="C21" s="24"/>
      <c r="D21" s="1">
        <v>10000</v>
      </c>
    </row>
    <row r="22" spans="1:14" ht="26.45" customHeight="1" thickBot="1" x14ac:dyDescent="0.3">
      <c r="A22" s="23" t="s">
        <v>13</v>
      </c>
      <c r="B22" s="24"/>
      <c r="C22" s="24"/>
      <c r="D22" s="4">
        <v>1000</v>
      </c>
    </row>
    <row r="23" spans="1:14" ht="23.1" customHeight="1" thickBot="1" x14ac:dyDescent="0.3">
      <c r="A23" s="23" t="s">
        <v>14</v>
      </c>
      <c r="B23" s="24"/>
      <c r="C23" s="24"/>
      <c r="D23" s="1">
        <v>39000</v>
      </c>
    </row>
    <row r="24" spans="1:14" ht="39" customHeight="1" x14ac:dyDescent="0.25">
      <c r="A24" s="26" t="s">
        <v>15</v>
      </c>
      <c r="B24" s="78"/>
      <c r="C24" s="78"/>
      <c r="D24" s="80">
        <v>25000</v>
      </c>
    </row>
    <row r="25" spans="1:14" ht="30" customHeight="1" thickBot="1" x14ac:dyDescent="0.3">
      <c r="A25" s="23" t="s">
        <v>16</v>
      </c>
      <c r="B25" s="79"/>
      <c r="C25" s="79"/>
      <c r="D25" s="81"/>
    </row>
    <row r="26" spans="1:14" ht="38.1" customHeight="1" x14ac:dyDescent="0.25">
      <c r="A26" s="26" t="s">
        <v>17</v>
      </c>
      <c r="B26" s="78"/>
      <c r="C26" s="78"/>
      <c r="D26" s="80">
        <v>15000</v>
      </c>
    </row>
    <row r="27" spans="1:14" ht="30" customHeight="1" thickBot="1" x14ac:dyDescent="0.3">
      <c r="A27" s="23" t="s">
        <v>16</v>
      </c>
      <c r="B27" s="79"/>
      <c r="C27" s="79"/>
      <c r="D27" s="81"/>
    </row>
    <row r="28" spans="1:14" ht="37.5" customHeight="1" x14ac:dyDescent="0.25">
      <c r="A28" s="26" t="s">
        <v>18</v>
      </c>
      <c r="B28" s="78"/>
      <c r="C28" s="78"/>
      <c r="D28" s="80">
        <v>15000</v>
      </c>
    </row>
    <row r="29" spans="1:14" ht="42.75" customHeight="1" thickBot="1" x14ac:dyDescent="0.3">
      <c r="A29" s="23" t="s">
        <v>16</v>
      </c>
      <c r="B29" s="79"/>
      <c r="C29" s="79"/>
      <c r="D29" s="81"/>
    </row>
    <row r="30" spans="1:14" ht="29.25" customHeight="1" thickBot="1" x14ac:dyDescent="0.3">
      <c r="A30" s="64" t="s">
        <v>102</v>
      </c>
      <c r="B30" s="65"/>
      <c r="C30" s="66"/>
      <c r="D30" s="5"/>
    </row>
    <row r="31" spans="1:14" ht="51.75" customHeight="1" thickBot="1" x14ac:dyDescent="0.3">
      <c r="A31" s="23" t="s">
        <v>19</v>
      </c>
      <c r="B31" s="19"/>
      <c r="C31" s="19"/>
      <c r="D31" s="1">
        <v>26000</v>
      </c>
      <c r="E31" s="88"/>
      <c r="F31" s="89"/>
      <c r="G31" s="89"/>
      <c r="H31" s="89"/>
      <c r="I31" s="89"/>
      <c r="J31" s="89"/>
      <c r="K31" s="89"/>
      <c r="L31" s="89"/>
      <c r="M31" s="89"/>
      <c r="N31" s="89"/>
    </row>
    <row r="32" spans="1:14" ht="54.75" customHeight="1" thickBot="1" x14ac:dyDescent="0.3">
      <c r="A32" s="23" t="s">
        <v>14</v>
      </c>
      <c r="B32" s="19"/>
      <c r="C32" s="19"/>
      <c r="D32" s="1">
        <v>26000</v>
      </c>
    </row>
    <row r="33" spans="1:18" ht="51.75" customHeight="1" x14ac:dyDescent="0.25">
      <c r="A33" s="27" t="s">
        <v>69</v>
      </c>
      <c r="B33" s="70"/>
      <c r="C33" s="70"/>
      <c r="D33" s="80">
        <v>69000</v>
      </c>
    </row>
    <row r="34" spans="1:18" ht="24.75" customHeight="1" thickBot="1" x14ac:dyDescent="0.3">
      <c r="A34" s="28" t="s">
        <v>7</v>
      </c>
      <c r="B34" s="71"/>
      <c r="C34" s="71"/>
      <c r="D34" s="81"/>
    </row>
    <row r="35" spans="1:18" ht="51.75" customHeight="1" x14ac:dyDescent="0.25">
      <c r="A35" s="27" t="s">
        <v>70</v>
      </c>
      <c r="B35" s="70"/>
      <c r="C35" s="70"/>
      <c r="D35" s="80">
        <v>78000</v>
      </c>
    </row>
    <row r="36" spans="1:18" ht="24.75" customHeight="1" thickBot="1" x14ac:dyDescent="0.3">
      <c r="A36" s="28" t="s">
        <v>7</v>
      </c>
      <c r="B36" s="71"/>
      <c r="C36" s="71"/>
      <c r="D36" s="81"/>
    </row>
    <row r="37" spans="1:18" ht="17.25" thickBot="1" x14ac:dyDescent="0.3">
      <c r="A37" s="64" t="s">
        <v>20</v>
      </c>
      <c r="B37" s="65"/>
      <c r="C37" s="66"/>
      <c r="D37" s="13"/>
    </row>
    <row r="38" spans="1:18" ht="50.25" customHeight="1" thickBot="1" x14ac:dyDescent="0.35">
      <c r="A38" s="23" t="s">
        <v>55</v>
      </c>
      <c r="B38" s="19"/>
      <c r="C38" s="19"/>
      <c r="D38" s="1">
        <v>10000</v>
      </c>
      <c r="R38" s="29"/>
    </row>
    <row r="39" spans="1:18" ht="33" customHeight="1" thickBot="1" x14ac:dyDescent="0.3">
      <c r="A39" s="23" t="s">
        <v>56</v>
      </c>
      <c r="B39" s="19"/>
      <c r="C39" s="19"/>
      <c r="D39" s="1">
        <v>10000</v>
      </c>
    </row>
    <row r="40" spans="1:18" ht="33" customHeight="1" thickBot="1" x14ac:dyDescent="0.3">
      <c r="A40" s="23" t="s">
        <v>57</v>
      </c>
      <c r="B40" s="19"/>
      <c r="C40" s="19"/>
      <c r="D40" s="1">
        <v>10000</v>
      </c>
    </row>
    <row r="41" spans="1:18" ht="40.5" customHeight="1" thickBot="1" x14ac:dyDescent="0.3">
      <c r="A41" s="23" t="s">
        <v>58</v>
      </c>
      <c r="B41" s="19"/>
      <c r="C41" s="19"/>
      <c r="D41" s="1">
        <v>10000</v>
      </c>
    </row>
    <row r="42" spans="1:18" ht="17.25" thickBot="1" x14ac:dyDescent="0.3">
      <c r="A42" s="67" t="s">
        <v>77</v>
      </c>
      <c r="B42" s="68"/>
      <c r="C42" s="69"/>
      <c r="D42" s="14"/>
    </row>
    <row r="43" spans="1:18" ht="23.1" customHeight="1" x14ac:dyDescent="0.25">
      <c r="A43" s="30" t="s">
        <v>65</v>
      </c>
      <c r="B43" s="70"/>
      <c r="C43" s="70"/>
      <c r="D43" s="17">
        <v>88000</v>
      </c>
    </row>
    <row r="44" spans="1:18" ht="21.95" customHeight="1" thickBot="1" x14ac:dyDescent="0.3">
      <c r="A44" s="30" t="s">
        <v>66</v>
      </c>
      <c r="B44" s="71"/>
      <c r="C44" s="71"/>
      <c r="D44" s="18"/>
    </row>
    <row r="45" spans="1:18" ht="19.5" customHeight="1" x14ac:dyDescent="0.25">
      <c r="A45" s="31" t="s">
        <v>78</v>
      </c>
      <c r="B45" s="70"/>
      <c r="C45" s="70"/>
      <c r="D45" s="80">
        <v>88000</v>
      </c>
    </row>
    <row r="46" spans="1:18" ht="24" customHeight="1" thickBot="1" x14ac:dyDescent="0.3">
      <c r="A46" s="32" t="s">
        <v>75</v>
      </c>
      <c r="B46" s="71"/>
      <c r="C46" s="71"/>
      <c r="D46" s="82"/>
    </row>
    <row r="47" spans="1:18" ht="33.75" customHeight="1" x14ac:dyDescent="0.25">
      <c r="A47" s="33" t="s">
        <v>21</v>
      </c>
      <c r="B47" s="70"/>
      <c r="C47" s="70"/>
      <c r="D47" s="80">
        <v>50000</v>
      </c>
    </row>
    <row r="48" spans="1:18" ht="35.25" customHeight="1" thickBot="1" x14ac:dyDescent="0.3">
      <c r="A48" s="34" t="s">
        <v>67</v>
      </c>
      <c r="B48" s="71"/>
      <c r="C48" s="71"/>
      <c r="D48" s="82"/>
    </row>
    <row r="49" spans="1:4" ht="32.25" customHeight="1" x14ac:dyDescent="0.25">
      <c r="A49" s="30" t="s">
        <v>21</v>
      </c>
      <c r="B49" s="70"/>
      <c r="C49" s="70"/>
      <c r="D49" s="80">
        <v>18000</v>
      </c>
    </row>
    <row r="50" spans="1:4" ht="29.45" customHeight="1" thickBot="1" x14ac:dyDescent="0.3">
      <c r="A50" s="35" t="s">
        <v>22</v>
      </c>
      <c r="B50" s="71"/>
      <c r="C50" s="71"/>
      <c r="D50" s="81"/>
    </row>
    <row r="51" spans="1:4" ht="16.5" x14ac:dyDescent="0.25">
      <c r="A51" s="26"/>
      <c r="B51" s="80"/>
      <c r="C51" s="80"/>
      <c r="D51" s="80" t="s">
        <v>68</v>
      </c>
    </row>
    <row r="52" spans="1:4" ht="28.5" customHeight="1" thickBot="1" x14ac:dyDescent="0.3">
      <c r="A52" s="23" t="s">
        <v>13</v>
      </c>
      <c r="B52" s="81"/>
      <c r="C52" s="81"/>
      <c r="D52" s="81"/>
    </row>
    <row r="53" spans="1:4" ht="17.25" thickBot="1" x14ac:dyDescent="0.3">
      <c r="A53" s="67" t="s">
        <v>86</v>
      </c>
      <c r="B53" s="68"/>
      <c r="C53" s="69"/>
      <c r="D53" s="14"/>
    </row>
    <row r="54" spans="1:4" ht="63.95" customHeight="1" x14ac:dyDescent="0.25">
      <c r="A54" s="86" t="s">
        <v>80</v>
      </c>
      <c r="B54" s="70"/>
      <c r="C54" s="70"/>
      <c r="D54" s="80">
        <v>12500</v>
      </c>
    </row>
    <row r="55" spans="1:4" ht="21" customHeight="1" thickBot="1" x14ac:dyDescent="0.3">
      <c r="A55" s="87"/>
      <c r="B55" s="71"/>
      <c r="C55" s="71"/>
      <c r="D55" s="81"/>
    </row>
    <row r="56" spans="1:4" ht="70.5" customHeight="1" thickBot="1" x14ac:dyDescent="0.3">
      <c r="A56" s="23" t="s">
        <v>79</v>
      </c>
      <c r="B56" s="19"/>
      <c r="C56" s="19"/>
      <c r="D56" s="1">
        <v>36000</v>
      </c>
    </row>
    <row r="57" spans="1:4" ht="38.1" customHeight="1" thickBot="1" x14ac:dyDescent="0.3">
      <c r="A57" s="23" t="s">
        <v>13</v>
      </c>
      <c r="B57" s="19"/>
      <c r="C57" s="19"/>
      <c r="D57" s="1">
        <v>14400</v>
      </c>
    </row>
    <row r="58" spans="1:4" ht="18.75" customHeight="1" thickBot="1" x14ac:dyDescent="0.3">
      <c r="A58" s="67" t="s">
        <v>87</v>
      </c>
      <c r="B58" s="68"/>
      <c r="C58" s="69"/>
      <c r="D58" s="14"/>
    </row>
    <row r="59" spans="1:4" ht="26.45" customHeight="1" x14ac:dyDescent="0.25">
      <c r="A59" s="36" t="s">
        <v>23</v>
      </c>
      <c r="B59" s="72"/>
      <c r="C59" s="75"/>
      <c r="D59" s="80">
        <v>32400</v>
      </c>
    </row>
    <row r="60" spans="1:4" ht="14.45" customHeight="1" x14ac:dyDescent="0.25">
      <c r="A60" s="36" t="s">
        <v>59</v>
      </c>
      <c r="B60" s="73"/>
      <c r="C60" s="76"/>
      <c r="D60" s="82"/>
    </row>
    <row r="61" spans="1:4" ht="26.25" customHeight="1" thickBot="1" x14ac:dyDescent="0.3">
      <c r="A61" s="37" t="s">
        <v>60</v>
      </c>
      <c r="B61" s="74"/>
      <c r="C61" s="77"/>
      <c r="D61" s="81"/>
    </row>
    <row r="62" spans="1:4" ht="17.45" customHeight="1" x14ac:dyDescent="0.25">
      <c r="A62" s="36" t="s">
        <v>24</v>
      </c>
      <c r="B62" s="72"/>
      <c r="C62" s="75"/>
      <c r="D62" s="83">
        <v>15600</v>
      </c>
    </row>
    <row r="63" spans="1:4" ht="13.5" customHeight="1" x14ac:dyDescent="0.25">
      <c r="A63" s="36" t="s">
        <v>61</v>
      </c>
      <c r="B63" s="73"/>
      <c r="C63" s="76"/>
      <c r="D63" s="84"/>
    </row>
    <row r="64" spans="1:4" ht="26.25" customHeight="1" thickBot="1" x14ac:dyDescent="0.3">
      <c r="A64" s="36" t="s">
        <v>25</v>
      </c>
      <c r="B64" s="74"/>
      <c r="C64" s="77"/>
      <c r="D64" s="85"/>
    </row>
    <row r="65" spans="1:4" ht="54.75" customHeight="1" x14ac:dyDescent="0.25">
      <c r="A65" s="38" t="s">
        <v>62</v>
      </c>
      <c r="B65" s="75"/>
      <c r="C65" s="75"/>
      <c r="D65" s="83">
        <v>31200</v>
      </c>
    </row>
    <row r="66" spans="1:4" ht="42.75" customHeight="1" thickBot="1" x14ac:dyDescent="0.3">
      <c r="A66" s="23" t="s">
        <v>63</v>
      </c>
      <c r="B66" s="77"/>
      <c r="C66" s="77"/>
      <c r="D66" s="85"/>
    </row>
    <row r="67" spans="1:4" ht="55.5" customHeight="1" thickBot="1" x14ac:dyDescent="0.3">
      <c r="A67" s="23" t="s">
        <v>64</v>
      </c>
      <c r="B67" s="19"/>
      <c r="C67" s="19"/>
      <c r="D67" s="3">
        <v>3600</v>
      </c>
    </row>
    <row r="68" spans="1:4" ht="17.25" thickBot="1" x14ac:dyDescent="0.3">
      <c r="A68" s="67" t="s">
        <v>88</v>
      </c>
      <c r="B68" s="68"/>
      <c r="C68" s="69"/>
      <c r="D68" s="14"/>
    </row>
    <row r="69" spans="1:4" ht="17.25" thickBot="1" x14ac:dyDescent="0.3">
      <c r="A69" s="28" t="s">
        <v>81</v>
      </c>
      <c r="B69" s="39"/>
      <c r="C69" s="39"/>
      <c r="D69" s="1" t="s">
        <v>72</v>
      </c>
    </row>
    <row r="70" spans="1:4" ht="17.25" thickBot="1" x14ac:dyDescent="0.3">
      <c r="A70" s="28" t="s">
        <v>82</v>
      </c>
      <c r="B70" s="39"/>
      <c r="C70" s="39"/>
      <c r="D70" s="1" t="s">
        <v>73</v>
      </c>
    </row>
    <row r="71" spans="1:4" ht="17.25" thickBot="1" x14ac:dyDescent="0.3">
      <c r="A71" s="23" t="s">
        <v>83</v>
      </c>
      <c r="B71" s="39"/>
      <c r="C71" s="39"/>
      <c r="D71" s="1" t="s">
        <v>74</v>
      </c>
    </row>
    <row r="72" spans="1:4" ht="17.25" thickBot="1" x14ac:dyDescent="0.3">
      <c r="A72" s="23" t="s">
        <v>84</v>
      </c>
      <c r="B72" s="24"/>
      <c r="C72" s="24"/>
      <c r="D72" s="1">
        <v>7000</v>
      </c>
    </row>
    <row r="73" spans="1:4" ht="18" customHeight="1" thickBot="1" x14ac:dyDescent="0.3">
      <c r="A73" s="67" t="s">
        <v>89</v>
      </c>
      <c r="B73" s="68"/>
      <c r="C73" s="69"/>
      <c r="D73" s="15"/>
    </row>
    <row r="74" spans="1:4" ht="54" customHeight="1" thickBot="1" x14ac:dyDescent="0.3">
      <c r="A74" s="28" t="s">
        <v>26</v>
      </c>
      <c r="B74" s="24"/>
      <c r="C74" s="24"/>
      <c r="D74" s="1">
        <v>12240</v>
      </c>
    </row>
    <row r="75" spans="1:4" ht="45" customHeight="1" thickBot="1" x14ac:dyDescent="0.3">
      <c r="A75" s="28" t="s">
        <v>54</v>
      </c>
      <c r="B75" s="24"/>
      <c r="C75" s="24"/>
      <c r="D75" s="1">
        <v>5750</v>
      </c>
    </row>
    <row r="76" spans="1:4" ht="33.75" customHeight="1" thickBot="1" x14ac:dyDescent="0.3">
      <c r="A76" s="28" t="s">
        <v>13</v>
      </c>
      <c r="B76" s="24"/>
      <c r="C76" s="24"/>
      <c r="D76" s="4">
        <v>1200</v>
      </c>
    </row>
    <row r="77" spans="1:4" ht="17.25" thickBot="1" x14ac:dyDescent="0.3">
      <c r="A77" s="67" t="s">
        <v>90</v>
      </c>
      <c r="B77" s="68"/>
      <c r="C77" s="69"/>
      <c r="D77" s="14"/>
    </row>
    <row r="78" spans="1:4" ht="42" customHeight="1" thickBot="1" x14ac:dyDescent="0.3">
      <c r="A78" s="28" t="s">
        <v>26</v>
      </c>
      <c r="B78" s="19"/>
      <c r="C78" s="19"/>
      <c r="D78" s="1">
        <v>17280</v>
      </c>
    </row>
    <row r="79" spans="1:4" ht="57" customHeight="1" thickBot="1" x14ac:dyDescent="0.3">
      <c r="A79" s="28" t="s">
        <v>54</v>
      </c>
      <c r="B79" s="19"/>
      <c r="C79" s="19"/>
      <c r="D79" s="1">
        <v>5750</v>
      </c>
    </row>
    <row r="80" spans="1:4" ht="56.25" customHeight="1" thickBot="1" x14ac:dyDescent="0.3">
      <c r="A80" s="28" t="s">
        <v>13</v>
      </c>
      <c r="B80" s="19"/>
      <c r="C80" s="19"/>
      <c r="D80" s="4">
        <v>1200</v>
      </c>
    </row>
    <row r="81" spans="1:4" ht="17.25" thickBot="1" x14ac:dyDescent="0.3">
      <c r="A81" s="67" t="s">
        <v>91</v>
      </c>
      <c r="B81" s="68"/>
      <c r="C81" s="69"/>
      <c r="D81" s="14"/>
    </row>
    <row r="82" spans="1:4" ht="42" customHeight="1" thickBot="1" x14ac:dyDescent="0.3">
      <c r="A82" s="28" t="s">
        <v>26</v>
      </c>
      <c r="B82" s="19"/>
      <c r="C82" s="19"/>
      <c r="D82" s="1">
        <v>17500</v>
      </c>
    </row>
    <row r="83" spans="1:4" ht="17.25" customHeight="1" thickBot="1" x14ac:dyDescent="0.3">
      <c r="A83" s="28" t="s">
        <v>27</v>
      </c>
      <c r="B83" s="19"/>
      <c r="C83" s="19"/>
      <c r="D83" s="1">
        <v>2000</v>
      </c>
    </row>
    <row r="84" spans="1:4" ht="17.25" thickBot="1" x14ac:dyDescent="0.3">
      <c r="A84" s="61" t="s">
        <v>92</v>
      </c>
      <c r="B84" s="62"/>
      <c r="C84" s="63"/>
      <c r="D84" s="16"/>
    </row>
    <row r="85" spans="1:4" ht="17.25" thickBot="1" x14ac:dyDescent="0.3">
      <c r="A85" s="40" t="s">
        <v>29</v>
      </c>
      <c r="B85" s="19"/>
      <c r="C85" s="19"/>
      <c r="D85" s="1">
        <v>35000</v>
      </c>
    </row>
    <row r="86" spans="1:4" ht="17.25" thickBot="1" x14ac:dyDescent="0.3">
      <c r="A86" s="40" t="s">
        <v>30</v>
      </c>
      <c r="B86" s="19"/>
      <c r="C86" s="19"/>
      <c r="D86" s="1">
        <v>35000</v>
      </c>
    </row>
    <row r="87" spans="1:4" ht="17.25" thickBot="1" x14ac:dyDescent="0.3">
      <c r="A87" s="40" t="s">
        <v>31</v>
      </c>
      <c r="B87" s="19"/>
      <c r="C87" s="19"/>
      <c r="D87" s="1">
        <v>30000</v>
      </c>
    </row>
    <row r="88" spans="1:4" ht="17.25" thickBot="1" x14ac:dyDescent="0.3">
      <c r="A88" s="40" t="s">
        <v>32</v>
      </c>
      <c r="B88" s="19"/>
      <c r="C88" s="19"/>
      <c r="D88" s="1">
        <v>14500</v>
      </c>
    </row>
    <row r="89" spans="1:4" ht="16.5" x14ac:dyDescent="0.25">
      <c r="A89" s="41" t="s">
        <v>33</v>
      </c>
      <c r="B89" s="70"/>
      <c r="C89" s="70"/>
      <c r="D89" s="80">
        <v>35000</v>
      </c>
    </row>
    <row r="90" spans="1:4" ht="17.25" thickBot="1" x14ac:dyDescent="0.3">
      <c r="A90" s="40" t="s">
        <v>34</v>
      </c>
      <c r="B90" s="71"/>
      <c r="C90" s="71"/>
      <c r="D90" s="81"/>
    </row>
    <row r="91" spans="1:4" ht="17.25" thickBot="1" x14ac:dyDescent="0.3">
      <c r="A91" s="40" t="s">
        <v>28</v>
      </c>
      <c r="B91" s="21"/>
      <c r="C91" s="21"/>
      <c r="D91" s="6" t="s">
        <v>71</v>
      </c>
    </row>
    <row r="92" spans="1:4" ht="17.25" thickBot="1" x14ac:dyDescent="0.3">
      <c r="A92" s="61" t="s">
        <v>93</v>
      </c>
      <c r="B92" s="62"/>
      <c r="C92" s="63"/>
      <c r="D92" s="16"/>
    </row>
    <row r="93" spans="1:4" ht="17.25" thickBot="1" x14ac:dyDescent="0.3">
      <c r="A93" s="40" t="s">
        <v>35</v>
      </c>
      <c r="B93" s="24"/>
      <c r="C93" s="24"/>
      <c r="D93" s="1">
        <v>8000</v>
      </c>
    </row>
    <row r="94" spans="1:4" ht="17.25" thickBot="1" x14ac:dyDescent="0.3">
      <c r="A94" s="40" t="s">
        <v>28</v>
      </c>
      <c r="B94" s="24"/>
      <c r="C94" s="24"/>
      <c r="D94" s="6">
        <v>1000</v>
      </c>
    </row>
    <row r="95" spans="1:4" ht="17.25" thickBot="1" x14ac:dyDescent="0.3">
      <c r="A95" s="61" t="s">
        <v>97</v>
      </c>
      <c r="B95" s="62"/>
      <c r="C95" s="63"/>
      <c r="D95" s="16"/>
    </row>
    <row r="96" spans="1:4" ht="17.25" thickBot="1" x14ac:dyDescent="0.3">
      <c r="A96" s="40" t="s">
        <v>94</v>
      </c>
      <c r="B96" s="24"/>
      <c r="C96" s="24"/>
      <c r="D96" s="1">
        <v>17000</v>
      </c>
    </row>
    <row r="97" spans="1:4" ht="17.25" thickBot="1" x14ac:dyDescent="0.3">
      <c r="A97" s="40" t="s">
        <v>95</v>
      </c>
      <c r="B97" s="24"/>
      <c r="C97" s="24"/>
      <c r="D97" s="1">
        <v>4000</v>
      </c>
    </row>
    <row r="98" spans="1:4" ht="17.25" thickBot="1" x14ac:dyDescent="0.3">
      <c r="A98" s="40" t="s">
        <v>36</v>
      </c>
      <c r="B98" s="42"/>
      <c r="C98" s="42"/>
      <c r="D98" s="6" t="s">
        <v>68</v>
      </c>
    </row>
    <row r="99" spans="1:4" ht="16.5" x14ac:dyDescent="0.25">
      <c r="A99" s="43" t="s">
        <v>37</v>
      </c>
      <c r="B99" s="70"/>
      <c r="C99" s="70"/>
      <c r="D99" s="80">
        <v>31000</v>
      </c>
    </row>
    <row r="100" spans="1:4" ht="17.25" thickBot="1" x14ac:dyDescent="0.3">
      <c r="A100" s="7" t="s">
        <v>96</v>
      </c>
      <c r="B100" s="71"/>
      <c r="C100" s="71"/>
      <c r="D100" s="81"/>
    </row>
    <row r="101" spans="1:4" ht="16.5" x14ac:dyDescent="0.25">
      <c r="A101" s="43" t="s">
        <v>37</v>
      </c>
      <c r="B101" s="70"/>
      <c r="C101" s="70"/>
      <c r="D101" s="80">
        <v>12000</v>
      </c>
    </row>
    <row r="102" spans="1:4" ht="17.25" thickBot="1" x14ac:dyDescent="0.3">
      <c r="A102" s="7" t="s">
        <v>38</v>
      </c>
      <c r="B102" s="71"/>
      <c r="C102" s="71"/>
      <c r="D102" s="81"/>
    </row>
    <row r="103" spans="1:4" ht="17.25" thickBot="1" x14ac:dyDescent="0.3">
      <c r="A103" s="61" t="s">
        <v>98</v>
      </c>
      <c r="B103" s="62"/>
      <c r="C103" s="63"/>
      <c r="D103" s="16"/>
    </row>
    <row r="104" spans="1:4" ht="17.25" thickBot="1" x14ac:dyDescent="0.3">
      <c r="A104" s="40" t="s">
        <v>39</v>
      </c>
      <c r="B104" s="24"/>
      <c r="C104" s="24"/>
      <c r="D104" s="1">
        <v>400</v>
      </c>
    </row>
    <row r="105" spans="1:4" ht="17.25" thickBot="1" x14ac:dyDescent="0.3">
      <c r="A105" s="40" t="s">
        <v>40</v>
      </c>
      <c r="B105" s="24"/>
      <c r="C105" s="24"/>
      <c r="D105" s="1">
        <v>12000</v>
      </c>
    </row>
    <row r="106" spans="1:4" ht="17.25" thickBot="1" x14ac:dyDescent="0.3">
      <c r="A106" s="40" t="s">
        <v>41</v>
      </c>
      <c r="B106" s="24"/>
      <c r="C106" s="24"/>
      <c r="D106" s="1">
        <v>6400</v>
      </c>
    </row>
    <row r="107" spans="1:4" ht="17.25" thickBot="1" x14ac:dyDescent="0.3">
      <c r="A107" s="41" t="s">
        <v>42</v>
      </c>
      <c r="B107" s="24"/>
      <c r="C107" s="24"/>
      <c r="D107" s="2">
        <v>13600</v>
      </c>
    </row>
    <row r="108" spans="1:4" ht="17.25" thickBot="1" x14ac:dyDescent="0.3">
      <c r="A108" s="44" t="s">
        <v>28</v>
      </c>
      <c r="B108" s="24"/>
      <c r="C108" s="24"/>
      <c r="D108" s="8">
        <v>640</v>
      </c>
    </row>
    <row r="109" spans="1:4" ht="17.25" thickBot="1" x14ac:dyDescent="0.3">
      <c r="A109" s="61" t="s">
        <v>99</v>
      </c>
      <c r="B109" s="62"/>
      <c r="C109" s="63"/>
      <c r="D109" s="16"/>
    </row>
    <row r="110" spans="1:4" ht="17.25" thickBot="1" x14ac:dyDescent="0.3">
      <c r="A110" s="22" t="s">
        <v>26</v>
      </c>
      <c r="B110" s="24"/>
      <c r="C110" s="24"/>
      <c r="D110" s="1">
        <v>10200</v>
      </c>
    </row>
    <row r="111" spans="1:4" ht="17.25" thickBot="1" x14ac:dyDescent="0.3">
      <c r="A111" s="22" t="s">
        <v>43</v>
      </c>
      <c r="B111" s="24"/>
      <c r="C111" s="24"/>
      <c r="D111" s="1">
        <v>8160</v>
      </c>
    </row>
    <row r="112" spans="1:4" ht="17.25" thickBot="1" x14ac:dyDescent="0.3">
      <c r="A112" s="22" t="s">
        <v>44</v>
      </c>
      <c r="B112" s="24"/>
      <c r="C112" s="24"/>
      <c r="D112" s="1">
        <v>6800</v>
      </c>
    </row>
    <row r="113" spans="1:4" ht="17.25" thickBot="1" x14ac:dyDescent="0.3">
      <c r="A113" s="22" t="s">
        <v>45</v>
      </c>
      <c r="B113" s="24"/>
      <c r="C113" s="24"/>
      <c r="D113" s="1">
        <v>6800</v>
      </c>
    </row>
    <row r="114" spans="1:4" ht="17.25" thickBot="1" x14ac:dyDescent="0.3">
      <c r="A114" s="61" t="s">
        <v>100</v>
      </c>
      <c r="B114" s="62"/>
      <c r="C114" s="63"/>
      <c r="D114" s="16"/>
    </row>
    <row r="115" spans="1:4" ht="17.25" thickBot="1" x14ac:dyDescent="0.3">
      <c r="A115" s="22" t="s">
        <v>26</v>
      </c>
      <c r="B115" s="24"/>
      <c r="C115" s="24"/>
      <c r="D115" s="1">
        <v>15000</v>
      </c>
    </row>
    <row r="116" spans="1:4" ht="17.25" thickBot="1" x14ac:dyDescent="0.3">
      <c r="A116" s="22" t="s">
        <v>43</v>
      </c>
      <c r="B116" s="24"/>
      <c r="C116" s="24"/>
      <c r="D116" s="1">
        <v>15000</v>
      </c>
    </row>
    <row r="117" spans="1:4" ht="17.25" thickBot="1" x14ac:dyDescent="0.3">
      <c r="A117" s="64" t="s">
        <v>101</v>
      </c>
      <c r="B117" s="65"/>
      <c r="C117" s="66"/>
      <c r="D117" s="13"/>
    </row>
    <row r="118" spans="1:4" ht="17.25" thickBot="1" x14ac:dyDescent="0.3">
      <c r="A118" s="25" t="s">
        <v>26</v>
      </c>
      <c r="B118" s="19"/>
      <c r="C118" s="19"/>
      <c r="D118" s="2">
        <v>4000</v>
      </c>
    </row>
    <row r="119" spans="1:4" ht="17.25" thickBot="1" x14ac:dyDescent="0.3">
      <c r="A119" s="45" t="s">
        <v>43</v>
      </c>
      <c r="B119" s="19"/>
      <c r="C119" s="19"/>
      <c r="D119" s="8">
        <v>2500</v>
      </c>
    </row>
    <row r="120" spans="1:4" ht="99.75" customHeight="1" x14ac:dyDescent="0.25">
      <c r="A120" s="10" t="s">
        <v>46</v>
      </c>
    </row>
    <row r="121" spans="1:4" x14ac:dyDescent="0.25">
      <c r="A121" s="11" t="s">
        <v>47</v>
      </c>
    </row>
    <row r="122" spans="1:4" x14ac:dyDescent="0.25">
      <c r="A122" s="11"/>
    </row>
    <row r="123" spans="1:4" x14ac:dyDescent="0.25">
      <c r="A123" s="11"/>
    </row>
    <row r="124" spans="1:4" ht="16.5" x14ac:dyDescent="0.25">
      <c r="A124" s="10" t="s">
        <v>48</v>
      </c>
    </row>
    <row r="125" spans="1:4" ht="16.5" x14ac:dyDescent="0.25">
      <c r="A125" s="10" t="s">
        <v>49</v>
      </c>
    </row>
    <row r="126" spans="1:4" ht="16.5" x14ac:dyDescent="0.25">
      <c r="A126" s="10" t="s">
        <v>50</v>
      </c>
    </row>
    <row r="127" spans="1:4" ht="16.5" x14ac:dyDescent="0.25">
      <c r="A127" s="10" t="s">
        <v>51</v>
      </c>
    </row>
    <row r="128" spans="1:4" ht="16.5" x14ac:dyDescent="0.25">
      <c r="A128" s="12"/>
    </row>
  </sheetData>
  <mergeCells count="77">
    <mergeCell ref="E31:N31"/>
    <mergeCell ref="B33:B34"/>
    <mergeCell ref="C33:C34"/>
    <mergeCell ref="D33:D34"/>
    <mergeCell ref="C47:C48"/>
    <mergeCell ref="B45:B46"/>
    <mergeCell ref="B47:B48"/>
    <mergeCell ref="D35:D36"/>
    <mergeCell ref="D45:D46"/>
    <mergeCell ref="D47:D48"/>
    <mergeCell ref="C45:C46"/>
    <mergeCell ref="D49:D50"/>
    <mergeCell ref="A58:C58"/>
    <mergeCell ref="A68:C68"/>
    <mergeCell ref="A73:C73"/>
    <mergeCell ref="A77:C77"/>
    <mergeCell ref="D65:D66"/>
    <mergeCell ref="B49:B50"/>
    <mergeCell ref="B51:B52"/>
    <mergeCell ref="C51:C52"/>
    <mergeCell ref="B54:B55"/>
    <mergeCell ref="C54:C55"/>
    <mergeCell ref="A53:C53"/>
    <mergeCell ref="A54:A55"/>
    <mergeCell ref="C49:C50"/>
    <mergeCell ref="D89:D90"/>
    <mergeCell ref="D99:D100"/>
    <mergeCell ref="D101:D102"/>
    <mergeCell ref="D51:D52"/>
    <mergeCell ref="D54:D55"/>
    <mergeCell ref="D59:D61"/>
    <mergeCell ref="D62:D64"/>
    <mergeCell ref="D13:D14"/>
    <mergeCell ref="D15:D16"/>
    <mergeCell ref="D24:D25"/>
    <mergeCell ref="D26:D27"/>
    <mergeCell ref="D28:D29"/>
    <mergeCell ref="B13:B14"/>
    <mergeCell ref="C13:C14"/>
    <mergeCell ref="B15:B16"/>
    <mergeCell ref="C15:C16"/>
    <mergeCell ref="B43:B44"/>
    <mergeCell ref="C43:C44"/>
    <mergeCell ref="B24:B25"/>
    <mergeCell ref="C24:C25"/>
    <mergeCell ref="B26:B27"/>
    <mergeCell ref="C26:C27"/>
    <mergeCell ref="B28:B29"/>
    <mergeCell ref="C28:C29"/>
    <mergeCell ref="B35:B36"/>
    <mergeCell ref="C35:C36"/>
    <mergeCell ref="A42:C42"/>
    <mergeCell ref="A95:C95"/>
    <mergeCell ref="B59:B61"/>
    <mergeCell ref="C59:C61"/>
    <mergeCell ref="B62:B64"/>
    <mergeCell ref="C62:C64"/>
    <mergeCell ref="B65:B66"/>
    <mergeCell ref="C65:C66"/>
    <mergeCell ref="A81:C81"/>
    <mergeCell ref="A84:C84"/>
    <mergeCell ref="A103:C103"/>
    <mergeCell ref="A109:C109"/>
    <mergeCell ref="A114:C114"/>
    <mergeCell ref="A117:C117"/>
    <mergeCell ref="A5:C5"/>
    <mergeCell ref="A11:C11"/>
    <mergeCell ref="A19:C19"/>
    <mergeCell ref="A30:C30"/>
    <mergeCell ref="A37:C37"/>
    <mergeCell ref="B89:B90"/>
    <mergeCell ref="C89:C90"/>
    <mergeCell ref="B99:B100"/>
    <mergeCell ref="C99:C100"/>
    <mergeCell ref="B101:B102"/>
    <mergeCell ref="C101:C102"/>
    <mergeCell ref="A92:C92"/>
  </mergeCells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zoomScaleNormal="100" zoomScaleSheetLayoutView="80" workbookViewId="0">
      <selection activeCell="N74" sqref="N74"/>
    </sheetView>
  </sheetViews>
  <sheetFormatPr defaultRowHeight="15" x14ac:dyDescent="0.25"/>
  <cols>
    <col min="1" max="1" width="6.85546875" customWidth="1"/>
    <col min="2" max="2" width="11.140625" customWidth="1"/>
    <col min="3" max="3" width="18.85546875" customWidth="1"/>
    <col min="4" max="5" width="15" customWidth="1"/>
    <col min="6" max="6" width="12.5703125" customWidth="1"/>
    <col min="7" max="9" width="16.5703125" customWidth="1"/>
    <col min="10" max="10" width="19.140625" style="20" customWidth="1"/>
  </cols>
  <sheetData>
    <row r="1" spans="1:10" ht="43.5" customHeight="1" x14ac:dyDescent="0.25">
      <c r="A1" s="97" t="s">
        <v>104</v>
      </c>
      <c r="B1" s="99" t="s">
        <v>105</v>
      </c>
      <c r="C1" s="93" t="s">
        <v>106</v>
      </c>
      <c r="D1" s="93" t="s">
        <v>107</v>
      </c>
      <c r="E1" s="93" t="s">
        <v>108</v>
      </c>
      <c r="F1" s="93" t="s">
        <v>109</v>
      </c>
      <c r="G1" s="93" t="s">
        <v>110</v>
      </c>
      <c r="H1" s="93" t="s">
        <v>111</v>
      </c>
      <c r="I1" s="93" t="s">
        <v>112</v>
      </c>
      <c r="J1" s="95" t="s">
        <v>113</v>
      </c>
    </row>
    <row r="2" spans="1:10" ht="12" customHeight="1" thickBot="1" x14ac:dyDescent="0.3">
      <c r="A2" s="98"/>
      <c r="B2" s="100"/>
      <c r="C2" s="94"/>
      <c r="D2" s="94"/>
      <c r="E2" s="94"/>
      <c r="F2" s="94"/>
      <c r="G2" s="94"/>
      <c r="H2" s="94"/>
      <c r="I2" s="94"/>
      <c r="J2" s="96"/>
    </row>
    <row r="3" spans="1:10" ht="41.25" thickBot="1" x14ac:dyDescent="0.3">
      <c r="A3" s="48">
        <v>1</v>
      </c>
      <c r="B3" s="60" t="s">
        <v>311</v>
      </c>
      <c r="C3" s="49" t="s">
        <v>114</v>
      </c>
      <c r="D3" s="50" t="s">
        <v>115</v>
      </c>
      <c r="E3" s="50">
        <v>3200</v>
      </c>
      <c r="F3" s="49" t="s">
        <v>116</v>
      </c>
      <c r="G3" s="49" t="s">
        <v>117</v>
      </c>
      <c r="H3" s="49">
        <v>100</v>
      </c>
      <c r="I3" s="51"/>
      <c r="J3" s="52"/>
    </row>
    <row r="4" spans="1:10" ht="41.25" thickBot="1" x14ac:dyDescent="0.3">
      <c r="A4" s="53">
        <v>2</v>
      </c>
      <c r="B4" s="60" t="s">
        <v>311</v>
      </c>
      <c r="C4" s="54" t="s">
        <v>118</v>
      </c>
      <c r="D4" s="55" t="s">
        <v>119</v>
      </c>
      <c r="E4" s="55">
        <v>981</v>
      </c>
      <c r="F4" s="54" t="s">
        <v>116</v>
      </c>
      <c r="G4" s="54" t="s">
        <v>120</v>
      </c>
      <c r="H4" s="54">
        <f>12*9</f>
        <v>108</v>
      </c>
      <c r="I4" s="51"/>
      <c r="J4" s="52"/>
    </row>
    <row r="5" spans="1:10" ht="41.25" thickBot="1" x14ac:dyDescent="0.3">
      <c r="A5" s="48">
        <v>3</v>
      </c>
      <c r="B5" s="60" t="s">
        <v>311</v>
      </c>
      <c r="C5" s="54" t="s">
        <v>118</v>
      </c>
      <c r="D5" s="55" t="s">
        <v>121</v>
      </c>
      <c r="E5" s="55">
        <v>2037</v>
      </c>
      <c r="F5" s="54" t="s">
        <v>116</v>
      </c>
      <c r="G5" s="54" t="s">
        <v>120</v>
      </c>
      <c r="H5" s="54">
        <f>12*9</f>
        <v>108</v>
      </c>
      <c r="I5" s="51"/>
      <c r="J5" s="52"/>
    </row>
    <row r="6" spans="1:10" ht="41.25" thickBot="1" x14ac:dyDescent="0.3">
      <c r="A6" s="53">
        <v>4</v>
      </c>
      <c r="B6" s="60" t="s">
        <v>311</v>
      </c>
      <c r="C6" s="54" t="s">
        <v>122</v>
      </c>
      <c r="D6" s="55" t="s">
        <v>123</v>
      </c>
      <c r="E6" s="55">
        <v>726</v>
      </c>
      <c r="F6" s="54" t="s">
        <v>116</v>
      </c>
      <c r="G6" s="54" t="s">
        <v>313</v>
      </c>
      <c r="H6" s="54">
        <v>111</v>
      </c>
      <c r="I6" s="51"/>
      <c r="J6" s="52"/>
    </row>
    <row r="7" spans="1:10" ht="41.25" thickBot="1" x14ac:dyDescent="0.3">
      <c r="A7" s="48">
        <v>5</v>
      </c>
      <c r="B7" s="60" t="s">
        <v>311</v>
      </c>
      <c r="C7" s="54" t="s">
        <v>124</v>
      </c>
      <c r="D7" s="55" t="s">
        <v>125</v>
      </c>
      <c r="E7" s="55">
        <v>3500</v>
      </c>
      <c r="F7" s="54" t="s">
        <v>116</v>
      </c>
      <c r="G7" s="54" t="s">
        <v>126</v>
      </c>
      <c r="H7" s="54">
        <v>112</v>
      </c>
      <c r="I7" s="51"/>
      <c r="J7" s="52"/>
    </row>
    <row r="8" spans="1:10" ht="48.75" customHeight="1" thickBot="1" x14ac:dyDescent="0.3">
      <c r="A8" s="53">
        <v>6</v>
      </c>
      <c r="B8" s="60" t="s">
        <v>311</v>
      </c>
      <c r="C8" s="54" t="s">
        <v>127</v>
      </c>
      <c r="D8" s="55" t="s">
        <v>128</v>
      </c>
      <c r="E8" s="55">
        <v>1053</v>
      </c>
      <c r="F8" s="54" t="s">
        <v>116</v>
      </c>
      <c r="G8" s="54" t="s">
        <v>129</v>
      </c>
      <c r="H8" s="54">
        <v>112.7</v>
      </c>
      <c r="I8" s="51"/>
      <c r="J8" s="52"/>
    </row>
    <row r="9" spans="1:10" ht="51.75" customHeight="1" thickBot="1" x14ac:dyDescent="0.3">
      <c r="A9" s="48">
        <v>7</v>
      </c>
      <c r="B9" s="60" t="s">
        <v>311</v>
      </c>
      <c r="C9" s="54" t="s">
        <v>127</v>
      </c>
      <c r="D9" s="55" t="s">
        <v>130</v>
      </c>
      <c r="E9" s="55">
        <v>649</v>
      </c>
      <c r="F9" s="54" t="s">
        <v>116</v>
      </c>
      <c r="G9" s="54" t="s">
        <v>129</v>
      </c>
      <c r="H9" s="54">
        <v>112.7</v>
      </c>
      <c r="I9" s="51"/>
      <c r="J9" s="52"/>
    </row>
    <row r="10" spans="1:10" ht="50.25" thickBot="1" x14ac:dyDescent="0.3">
      <c r="A10" s="53">
        <v>8</v>
      </c>
      <c r="B10" s="60" t="s">
        <v>311</v>
      </c>
      <c r="C10" s="54" t="s">
        <v>131</v>
      </c>
      <c r="D10" s="55" t="s">
        <v>132</v>
      </c>
      <c r="E10" s="55">
        <v>1785</v>
      </c>
      <c r="F10" s="54" t="s">
        <v>116</v>
      </c>
      <c r="G10" s="54" t="s">
        <v>133</v>
      </c>
      <c r="H10" s="54">
        <f>145*95/100</f>
        <v>137.75</v>
      </c>
      <c r="I10" s="51"/>
      <c r="J10" s="52"/>
    </row>
    <row r="11" spans="1:10" ht="41.25" thickBot="1" x14ac:dyDescent="0.3">
      <c r="A11" s="48">
        <v>9</v>
      </c>
      <c r="B11" s="60" t="s">
        <v>311</v>
      </c>
      <c r="C11" s="54" t="s">
        <v>134</v>
      </c>
      <c r="D11" s="55" t="s">
        <v>135</v>
      </c>
      <c r="E11" s="55">
        <v>3200</v>
      </c>
      <c r="F11" s="54" t="s">
        <v>116</v>
      </c>
      <c r="G11" s="54" t="s">
        <v>136</v>
      </c>
      <c r="H11" s="54">
        <v>102.5</v>
      </c>
      <c r="I11" s="51"/>
      <c r="J11" s="52"/>
    </row>
    <row r="12" spans="1:10" ht="41.25" thickBot="1" x14ac:dyDescent="0.3">
      <c r="A12" s="53">
        <v>10</v>
      </c>
      <c r="B12" s="60" t="s">
        <v>311</v>
      </c>
      <c r="C12" s="54" t="s">
        <v>137</v>
      </c>
      <c r="D12" s="55" t="s">
        <v>138</v>
      </c>
      <c r="E12" s="55">
        <v>1500</v>
      </c>
      <c r="F12" s="54" t="s">
        <v>116</v>
      </c>
      <c r="G12" s="54" t="s">
        <v>139</v>
      </c>
      <c r="H12" s="54">
        <v>110</v>
      </c>
      <c r="I12" s="51"/>
      <c r="J12" s="52"/>
    </row>
    <row r="13" spans="1:10" ht="41.25" thickBot="1" x14ac:dyDescent="0.3">
      <c r="A13" s="48">
        <v>11</v>
      </c>
      <c r="B13" s="60" t="s">
        <v>311</v>
      </c>
      <c r="C13" s="54" t="s">
        <v>137</v>
      </c>
      <c r="D13" s="55" t="s">
        <v>140</v>
      </c>
      <c r="E13" s="55">
        <v>3200</v>
      </c>
      <c r="F13" s="54" t="s">
        <v>116</v>
      </c>
      <c r="G13" s="54">
        <v>100</v>
      </c>
      <c r="H13" s="54">
        <v>100</v>
      </c>
      <c r="I13" s="51"/>
      <c r="J13" s="52"/>
    </row>
    <row r="14" spans="1:10" ht="41.25" thickBot="1" x14ac:dyDescent="0.3">
      <c r="A14" s="53">
        <v>12</v>
      </c>
      <c r="B14" s="60" t="s">
        <v>311</v>
      </c>
      <c r="C14" s="54" t="s">
        <v>141</v>
      </c>
      <c r="D14" s="56" t="s">
        <v>142</v>
      </c>
      <c r="E14" s="56">
        <v>3000</v>
      </c>
      <c r="F14" s="54" t="s">
        <v>116</v>
      </c>
      <c r="G14" s="54" t="s">
        <v>143</v>
      </c>
      <c r="H14" s="54">
        <v>102</v>
      </c>
      <c r="I14" s="51"/>
      <c r="J14" s="52"/>
    </row>
    <row r="15" spans="1:10" ht="41.25" thickBot="1" x14ac:dyDescent="0.3">
      <c r="A15" s="48">
        <v>13</v>
      </c>
      <c r="B15" s="60" t="s">
        <v>311</v>
      </c>
      <c r="C15" s="54" t="s">
        <v>144</v>
      </c>
      <c r="D15" s="56" t="s">
        <v>145</v>
      </c>
      <c r="E15" s="56">
        <v>2222</v>
      </c>
      <c r="F15" s="54" t="s">
        <v>116</v>
      </c>
      <c r="G15" s="54" t="s">
        <v>146</v>
      </c>
      <c r="H15" s="54">
        <v>120</v>
      </c>
      <c r="I15" s="51"/>
      <c r="J15" s="52"/>
    </row>
    <row r="16" spans="1:10" ht="50.25" thickBot="1" x14ac:dyDescent="0.3">
      <c r="A16" s="53">
        <v>14</v>
      </c>
      <c r="B16" s="60" t="s">
        <v>311</v>
      </c>
      <c r="C16" s="54" t="s">
        <v>147</v>
      </c>
      <c r="D16" s="56" t="s">
        <v>148</v>
      </c>
      <c r="E16" s="56" t="s">
        <v>149</v>
      </c>
      <c r="F16" s="54" t="s">
        <v>116</v>
      </c>
      <c r="G16" s="54" t="s">
        <v>150</v>
      </c>
      <c r="H16" s="54">
        <v>117</v>
      </c>
      <c r="I16" s="51"/>
      <c r="J16" s="52"/>
    </row>
    <row r="17" spans="1:10" ht="66.75" thickBot="1" x14ac:dyDescent="0.3">
      <c r="A17" s="48">
        <v>15</v>
      </c>
      <c r="B17" s="60" t="s">
        <v>311</v>
      </c>
      <c r="C17" s="54" t="s">
        <v>151</v>
      </c>
      <c r="D17" s="56" t="s">
        <v>152</v>
      </c>
      <c r="E17" s="56">
        <v>1150</v>
      </c>
      <c r="F17" s="54" t="s">
        <v>116</v>
      </c>
      <c r="G17" s="54" t="s">
        <v>153</v>
      </c>
      <c r="H17" s="54">
        <v>110</v>
      </c>
      <c r="I17" s="51"/>
      <c r="J17" s="52"/>
    </row>
    <row r="18" spans="1:10" ht="41.25" thickBot="1" x14ac:dyDescent="0.3">
      <c r="A18" s="53">
        <v>16</v>
      </c>
      <c r="B18" s="60" t="s">
        <v>311</v>
      </c>
      <c r="C18" s="54" t="s">
        <v>155</v>
      </c>
      <c r="D18" s="56" t="s">
        <v>154</v>
      </c>
      <c r="E18" s="56">
        <v>1100</v>
      </c>
      <c r="F18" s="54" t="s">
        <v>116</v>
      </c>
      <c r="G18" s="54">
        <v>104</v>
      </c>
      <c r="H18" s="54">
        <v>104</v>
      </c>
      <c r="I18" s="51"/>
      <c r="J18" s="52"/>
    </row>
    <row r="19" spans="1:10" ht="41.25" thickBot="1" x14ac:dyDescent="0.3">
      <c r="A19" s="48">
        <v>17</v>
      </c>
      <c r="B19" s="60" t="s">
        <v>311</v>
      </c>
      <c r="C19" s="54" t="s">
        <v>155</v>
      </c>
      <c r="D19" s="57" t="s">
        <v>156</v>
      </c>
      <c r="E19" s="57">
        <v>3000</v>
      </c>
      <c r="F19" s="54" t="s">
        <v>116</v>
      </c>
      <c r="G19" s="54" t="s">
        <v>157</v>
      </c>
      <c r="H19" s="54">
        <f>126*95/100</f>
        <v>119.7</v>
      </c>
      <c r="I19" s="51"/>
      <c r="J19" s="52"/>
    </row>
    <row r="20" spans="1:10" ht="41.25" thickBot="1" x14ac:dyDescent="0.3">
      <c r="A20" s="53">
        <v>18</v>
      </c>
      <c r="B20" s="60" t="s">
        <v>311</v>
      </c>
      <c r="C20" s="54" t="s">
        <v>158</v>
      </c>
      <c r="D20" s="50" t="s">
        <v>159</v>
      </c>
      <c r="E20" s="50">
        <v>1400</v>
      </c>
      <c r="F20" s="54" t="s">
        <v>116</v>
      </c>
      <c r="G20" s="54" t="s">
        <v>160</v>
      </c>
      <c r="H20" s="54">
        <f>118*100/100</f>
        <v>118</v>
      </c>
      <c r="I20" s="51"/>
      <c r="J20" s="52"/>
    </row>
    <row r="21" spans="1:10" ht="41.25" thickBot="1" x14ac:dyDescent="0.3">
      <c r="A21" s="48">
        <v>19</v>
      </c>
      <c r="B21" s="60" t="s">
        <v>311</v>
      </c>
      <c r="C21" s="54" t="s">
        <v>161</v>
      </c>
      <c r="D21" s="55" t="s">
        <v>162</v>
      </c>
      <c r="E21" s="55" t="s">
        <v>163</v>
      </c>
      <c r="F21" s="54" t="s">
        <v>116</v>
      </c>
      <c r="G21" s="54" t="s">
        <v>164</v>
      </c>
      <c r="H21" s="54">
        <f>120*92/100</f>
        <v>110.4</v>
      </c>
      <c r="I21" s="51"/>
      <c r="J21" s="52"/>
    </row>
    <row r="22" spans="1:10" ht="41.25" thickBot="1" x14ac:dyDescent="0.3">
      <c r="A22" s="53">
        <v>20</v>
      </c>
      <c r="B22" s="60" t="s">
        <v>311</v>
      </c>
      <c r="C22" s="54" t="s">
        <v>165</v>
      </c>
      <c r="D22" s="56" t="s">
        <v>166</v>
      </c>
      <c r="E22" s="56">
        <v>2000</v>
      </c>
      <c r="F22" s="54" t="s">
        <v>116</v>
      </c>
      <c r="G22" s="54" t="s">
        <v>167</v>
      </c>
      <c r="H22" s="54">
        <v>102</v>
      </c>
      <c r="I22" s="51"/>
      <c r="J22" s="52"/>
    </row>
    <row r="23" spans="1:10" ht="41.25" thickBot="1" x14ac:dyDescent="0.3">
      <c r="A23" s="48">
        <v>21</v>
      </c>
      <c r="B23" s="60" t="s">
        <v>311</v>
      </c>
      <c r="C23" s="54" t="s">
        <v>168</v>
      </c>
      <c r="D23" s="56" t="s">
        <v>169</v>
      </c>
      <c r="E23" s="56">
        <v>1700</v>
      </c>
      <c r="F23" s="54" t="s">
        <v>116</v>
      </c>
      <c r="G23" s="54" t="s">
        <v>170</v>
      </c>
      <c r="H23" s="54">
        <v>110</v>
      </c>
      <c r="I23" s="51"/>
      <c r="J23" s="52"/>
    </row>
    <row r="24" spans="1:10" ht="41.25" thickBot="1" x14ac:dyDescent="0.3">
      <c r="A24" s="53">
        <v>22</v>
      </c>
      <c r="B24" s="60" t="s">
        <v>311</v>
      </c>
      <c r="C24" s="54" t="s">
        <v>171</v>
      </c>
      <c r="D24" s="56" t="s">
        <v>172</v>
      </c>
      <c r="E24" s="56">
        <v>3200</v>
      </c>
      <c r="F24" s="54" t="s">
        <v>116</v>
      </c>
      <c r="G24" s="54" t="s">
        <v>173</v>
      </c>
      <c r="H24" s="54">
        <f>100*115.5/100</f>
        <v>115.5</v>
      </c>
      <c r="I24" s="51"/>
      <c r="J24" s="52"/>
    </row>
    <row r="25" spans="1:10" ht="41.25" thickBot="1" x14ac:dyDescent="0.3">
      <c r="A25" s="48">
        <v>23</v>
      </c>
      <c r="B25" s="60" t="s">
        <v>311</v>
      </c>
      <c r="C25" s="54" t="s">
        <v>174</v>
      </c>
      <c r="D25" s="56" t="s">
        <v>175</v>
      </c>
      <c r="E25" s="56">
        <v>2742</v>
      </c>
      <c r="F25" s="54" t="s">
        <v>116</v>
      </c>
      <c r="G25" s="54" t="s">
        <v>176</v>
      </c>
      <c r="H25" s="54">
        <v>100</v>
      </c>
      <c r="I25" s="51"/>
      <c r="J25" s="52"/>
    </row>
    <row r="26" spans="1:10" ht="41.25" thickBot="1" x14ac:dyDescent="0.3">
      <c r="A26" s="53">
        <v>24</v>
      </c>
      <c r="B26" s="60" t="s">
        <v>311</v>
      </c>
      <c r="C26" s="54" t="s">
        <v>177</v>
      </c>
      <c r="D26" s="56" t="s">
        <v>178</v>
      </c>
      <c r="E26" s="56">
        <v>1925</v>
      </c>
      <c r="F26" s="54" t="s">
        <v>116</v>
      </c>
      <c r="G26" s="54" t="s">
        <v>179</v>
      </c>
      <c r="H26" s="54">
        <f>120*90/100</f>
        <v>108</v>
      </c>
      <c r="I26" s="51"/>
      <c r="J26" s="52"/>
    </row>
    <row r="27" spans="1:10" ht="41.25" thickBot="1" x14ac:dyDescent="0.3">
      <c r="A27" s="48">
        <v>25</v>
      </c>
      <c r="B27" s="60" t="s">
        <v>311</v>
      </c>
      <c r="C27" s="54" t="s">
        <v>180</v>
      </c>
      <c r="D27" s="56" t="s">
        <v>181</v>
      </c>
      <c r="E27" s="56">
        <v>2020</v>
      </c>
      <c r="F27" s="54" t="s">
        <v>116</v>
      </c>
      <c r="G27" s="54" t="s">
        <v>182</v>
      </c>
      <c r="H27" s="54">
        <v>104</v>
      </c>
      <c r="I27" s="51"/>
      <c r="J27" s="52"/>
    </row>
    <row r="28" spans="1:10" ht="41.25" thickBot="1" x14ac:dyDescent="0.3">
      <c r="A28" s="53">
        <v>26</v>
      </c>
      <c r="B28" s="60" t="s">
        <v>311</v>
      </c>
      <c r="C28" s="54" t="s">
        <v>180</v>
      </c>
      <c r="D28" s="56" t="s">
        <v>183</v>
      </c>
      <c r="E28" s="56">
        <v>1480</v>
      </c>
      <c r="F28" s="54" t="s">
        <v>116</v>
      </c>
      <c r="G28" s="54" t="s">
        <v>182</v>
      </c>
      <c r="H28" s="54">
        <v>104</v>
      </c>
      <c r="I28" s="51"/>
      <c r="J28" s="52"/>
    </row>
    <row r="29" spans="1:10" ht="41.25" thickBot="1" x14ac:dyDescent="0.3">
      <c r="A29" s="48">
        <v>27</v>
      </c>
      <c r="B29" s="60" t="s">
        <v>311</v>
      </c>
      <c r="C29" s="54" t="s">
        <v>184</v>
      </c>
      <c r="D29" s="56" t="s">
        <v>185</v>
      </c>
      <c r="E29" s="56">
        <v>1870</v>
      </c>
      <c r="F29" s="54" t="s">
        <v>116</v>
      </c>
      <c r="G29" s="54" t="s">
        <v>186</v>
      </c>
      <c r="H29" s="54">
        <v>112</v>
      </c>
      <c r="I29" s="51"/>
      <c r="J29" s="52"/>
    </row>
    <row r="30" spans="1:10" ht="41.25" thickBot="1" x14ac:dyDescent="0.3">
      <c r="A30" s="53">
        <v>28</v>
      </c>
      <c r="B30" s="60" t="s">
        <v>311</v>
      </c>
      <c r="C30" s="54" t="s">
        <v>184</v>
      </c>
      <c r="D30" s="56" t="s">
        <v>187</v>
      </c>
      <c r="E30" s="56">
        <v>410</v>
      </c>
      <c r="F30" s="54" t="s">
        <v>116</v>
      </c>
      <c r="G30" s="54" t="s">
        <v>186</v>
      </c>
      <c r="H30" s="54">
        <v>112</v>
      </c>
      <c r="I30" s="51"/>
      <c r="J30" s="52"/>
    </row>
    <row r="31" spans="1:10" ht="41.25" thickBot="1" x14ac:dyDescent="0.3">
      <c r="A31" s="48">
        <v>29</v>
      </c>
      <c r="B31" s="60" t="s">
        <v>311</v>
      </c>
      <c r="C31" s="54" t="s">
        <v>188</v>
      </c>
      <c r="D31" s="56" t="s">
        <v>189</v>
      </c>
      <c r="E31" s="56">
        <v>103</v>
      </c>
      <c r="F31" s="54" t="s">
        <v>116</v>
      </c>
      <c r="G31" s="54">
        <v>120</v>
      </c>
      <c r="H31" s="54">
        <v>120</v>
      </c>
      <c r="I31" s="51"/>
      <c r="J31" s="52"/>
    </row>
    <row r="32" spans="1:10" ht="41.25" thickBot="1" x14ac:dyDescent="0.3">
      <c r="A32" s="53">
        <v>30</v>
      </c>
      <c r="B32" s="60" t="s">
        <v>311</v>
      </c>
      <c r="C32" s="54" t="s">
        <v>190</v>
      </c>
      <c r="D32" s="56" t="s">
        <v>191</v>
      </c>
      <c r="E32" s="56" t="s">
        <v>192</v>
      </c>
      <c r="F32" s="54" t="s">
        <v>116</v>
      </c>
      <c r="G32" s="54" t="s">
        <v>193</v>
      </c>
      <c r="H32" s="54">
        <v>110</v>
      </c>
      <c r="I32" s="51"/>
      <c r="J32" s="52"/>
    </row>
    <row r="33" spans="1:10" ht="41.25" thickBot="1" x14ac:dyDescent="0.3">
      <c r="A33" s="48">
        <v>31</v>
      </c>
      <c r="B33" s="60" t="s">
        <v>311</v>
      </c>
      <c r="C33" s="54" t="s">
        <v>194</v>
      </c>
      <c r="D33" s="56" t="s">
        <v>195</v>
      </c>
      <c r="E33" s="56">
        <v>960</v>
      </c>
      <c r="F33" s="54" t="s">
        <v>116</v>
      </c>
      <c r="G33" s="54" t="s">
        <v>196</v>
      </c>
      <c r="H33" s="54">
        <v>128</v>
      </c>
      <c r="I33" s="51"/>
      <c r="J33" s="52"/>
    </row>
    <row r="34" spans="1:10" ht="41.25" thickBot="1" x14ac:dyDescent="0.3">
      <c r="A34" s="53">
        <v>32</v>
      </c>
      <c r="B34" s="60" t="s">
        <v>311</v>
      </c>
      <c r="C34" s="54" t="s">
        <v>197</v>
      </c>
      <c r="D34" s="56" t="s">
        <v>198</v>
      </c>
      <c r="E34" s="56">
        <v>3000</v>
      </c>
      <c r="F34" s="54" t="s">
        <v>116</v>
      </c>
      <c r="G34" s="54" t="s">
        <v>199</v>
      </c>
      <c r="H34" s="54">
        <f>125*83/100</f>
        <v>103.75</v>
      </c>
      <c r="I34" s="51"/>
      <c r="J34" s="52"/>
    </row>
    <row r="35" spans="1:10" ht="41.25" thickBot="1" x14ac:dyDescent="0.3">
      <c r="A35" s="48">
        <v>33</v>
      </c>
      <c r="B35" s="60" t="s">
        <v>311</v>
      </c>
      <c r="C35" s="54" t="s">
        <v>200</v>
      </c>
      <c r="D35" s="56" t="s">
        <v>201</v>
      </c>
      <c r="E35" s="56">
        <v>1100</v>
      </c>
      <c r="F35" s="54" t="s">
        <v>116</v>
      </c>
      <c r="G35" s="54" t="s">
        <v>202</v>
      </c>
      <c r="H35" s="54">
        <v>100</v>
      </c>
      <c r="I35" s="51"/>
      <c r="J35" s="52"/>
    </row>
    <row r="36" spans="1:10" ht="41.25" thickBot="1" x14ac:dyDescent="0.3">
      <c r="A36" s="53">
        <v>34</v>
      </c>
      <c r="B36" s="60" t="s">
        <v>311</v>
      </c>
      <c r="C36" s="54" t="s">
        <v>203</v>
      </c>
      <c r="D36" s="56" t="s">
        <v>204</v>
      </c>
      <c r="E36" s="56">
        <v>1900</v>
      </c>
      <c r="F36" s="54" t="s">
        <v>116</v>
      </c>
      <c r="G36" s="54" t="s">
        <v>202</v>
      </c>
      <c r="H36" s="54">
        <v>100</v>
      </c>
      <c r="I36" s="51"/>
      <c r="J36" s="52"/>
    </row>
    <row r="37" spans="1:10" ht="41.25" thickBot="1" x14ac:dyDescent="0.3">
      <c r="A37" s="48">
        <v>35</v>
      </c>
      <c r="B37" s="60" t="s">
        <v>311</v>
      </c>
      <c r="C37" s="54" t="s">
        <v>205</v>
      </c>
      <c r="D37" s="56" t="s">
        <v>206</v>
      </c>
      <c r="E37" s="56">
        <v>2700</v>
      </c>
      <c r="F37" s="54" t="s">
        <v>116</v>
      </c>
      <c r="G37" s="54" t="s">
        <v>207</v>
      </c>
      <c r="H37" s="54">
        <v>120</v>
      </c>
      <c r="I37" s="51"/>
      <c r="J37" s="52"/>
    </row>
    <row r="38" spans="1:10" ht="41.25" thickBot="1" x14ac:dyDescent="0.3">
      <c r="A38" s="53">
        <v>36</v>
      </c>
      <c r="B38" s="60" t="s">
        <v>311</v>
      </c>
      <c r="C38" s="54" t="s">
        <v>208</v>
      </c>
      <c r="D38" s="56" t="s">
        <v>209</v>
      </c>
      <c r="E38" s="56">
        <v>2108</v>
      </c>
      <c r="F38" s="54" t="s">
        <v>116</v>
      </c>
      <c r="G38" s="54" t="s">
        <v>210</v>
      </c>
      <c r="H38" s="54">
        <f>80*150/100</f>
        <v>120</v>
      </c>
      <c r="I38" s="51"/>
      <c r="J38" s="52"/>
    </row>
    <row r="39" spans="1:10" ht="41.25" thickBot="1" x14ac:dyDescent="0.3">
      <c r="A39" s="48">
        <v>37</v>
      </c>
      <c r="B39" s="60" t="s">
        <v>311</v>
      </c>
      <c r="C39" s="54" t="s">
        <v>211</v>
      </c>
      <c r="D39" s="56" t="s">
        <v>212</v>
      </c>
      <c r="E39" s="56">
        <v>3000</v>
      </c>
      <c r="F39" s="54" t="s">
        <v>116</v>
      </c>
      <c r="G39" s="54" t="s">
        <v>213</v>
      </c>
      <c r="H39" s="54">
        <v>108.8</v>
      </c>
      <c r="I39" s="51"/>
      <c r="J39" s="52"/>
    </row>
    <row r="40" spans="1:10" ht="41.25" thickBot="1" x14ac:dyDescent="0.3">
      <c r="A40" s="53">
        <v>38</v>
      </c>
      <c r="B40" s="60" t="s">
        <v>311</v>
      </c>
      <c r="C40" s="54" t="s">
        <v>214</v>
      </c>
      <c r="D40" s="56" t="s">
        <v>215</v>
      </c>
      <c r="E40" s="56">
        <v>3430</v>
      </c>
      <c r="F40" s="54" t="s">
        <v>116</v>
      </c>
      <c r="G40" s="54" t="s">
        <v>216</v>
      </c>
      <c r="H40" s="54">
        <f>135*80/100</f>
        <v>108</v>
      </c>
      <c r="I40" s="51"/>
      <c r="J40" s="52"/>
    </row>
    <row r="41" spans="1:10" ht="41.25" thickBot="1" x14ac:dyDescent="0.3">
      <c r="A41" s="48">
        <v>39</v>
      </c>
      <c r="B41" s="60" t="s">
        <v>311</v>
      </c>
      <c r="C41" s="54" t="s">
        <v>214</v>
      </c>
      <c r="D41" s="56" t="s">
        <v>217</v>
      </c>
      <c r="E41" s="56">
        <v>547</v>
      </c>
      <c r="F41" s="54" t="s">
        <v>116</v>
      </c>
      <c r="G41" s="54" t="s">
        <v>216</v>
      </c>
      <c r="H41" s="54">
        <f>135*80/100</f>
        <v>108</v>
      </c>
      <c r="I41" s="51"/>
      <c r="J41" s="52"/>
    </row>
    <row r="42" spans="1:10" ht="41.25" thickBot="1" x14ac:dyDescent="0.3">
      <c r="A42" s="53">
        <v>40</v>
      </c>
      <c r="B42" s="60" t="s">
        <v>311</v>
      </c>
      <c r="C42" s="54" t="s">
        <v>218</v>
      </c>
      <c r="D42" s="56" t="s">
        <v>219</v>
      </c>
      <c r="E42" s="56">
        <v>961</v>
      </c>
      <c r="F42" s="54" t="s">
        <v>116</v>
      </c>
      <c r="G42" s="54" t="s">
        <v>220</v>
      </c>
      <c r="H42" s="54">
        <v>196</v>
      </c>
      <c r="I42" s="51"/>
      <c r="J42" s="52"/>
    </row>
    <row r="43" spans="1:10" ht="41.25" thickBot="1" x14ac:dyDescent="0.3">
      <c r="A43" s="48">
        <v>41</v>
      </c>
      <c r="B43" s="60" t="s">
        <v>311</v>
      </c>
      <c r="C43" s="54" t="s">
        <v>221</v>
      </c>
      <c r="D43" s="56" t="s">
        <v>222</v>
      </c>
      <c r="E43" s="56">
        <v>1350</v>
      </c>
      <c r="F43" s="54" t="s">
        <v>116</v>
      </c>
      <c r="G43" s="54" t="s">
        <v>223</v>
      </c>
      <c r="H43" s="54">
        <f>100*110.5/100</f>
        <v>110.5</v>
      </c>
      <c r="I43" s="51"/>
      <c r="J43" s="52"/>
    </row>
    <row r="44" spans="1:10" ht="41.25" thickBot="1" x14ac:dyDescent="0.3">
      <c r="A44" s="53">
        <v>42</v>
      </c>
      <c r="B44" s="60" t="s">
        <v>311</v>
      </c>
      <c r="C44" s="54" t="s">
        <v>224</v>
      </c>
      <c r="D44" s="56" t="s">
        <v>225</v>
      </c>
      <c r="E44" s="56">
        <v>1400</v>
      </c>
      <c r="F44" s="54" t="s">
        <v>116</v>
      </c>
      <c r="G44" s="54" t="s">
        <v>226</v>
      </c>
      <c r="H44" s="54">
        <v>108</v>
      </c>
      <c r="I44" s="51"/>
      <c r="J44" s="52"/>
    </row>
    <row r="45" spans="1:10" ht="41.25" thickBot="1" x14ac:dyDescent="0.3">
      <c r="A45" s="48">
        <v>43</v>
      </c>
      <c r="B45" s="60" t="s">
        <v>311</v>
      </c>
      <c r="C45" s="54" t="s">
        <v>224</v>
      </c>
      <c r="D45" s="56" t="s">
        <v>227</v>
      </c>
      <c r="E45" s="56">
        <v>1100</v>
      </c>
      <c r="F45" s="54" t="s">
        <v>116</v>
      </c>
      <c r="G45" s="54" t="s">
        <v>226</v>
      </c>
      <c r="H45" s="54">
        <v>108</v>
      </c>
      <c r="I45" s="51"/>
      <c r="J45" s="52"/>
    </row>
    <row r="46" spans="1:10" ht="41.25" thickBot="1" x14ac:dyDescent="0.3">
      <c r="A46" s="53">
        <v>44</v>
      </c>
      <c r="B46" s="60" t="s">
        <v>311</v>
      </c>
      <c r="C46" s="54" t="s">
        <v>228</v>
      </c>
      <c r="D46" s="56" t="s">
        <v>229</v>
      </c>
      <c r="E46" s="56">
        <v>1020</v>
      </c>
      <c r="F46" s="54" t="s">
        <v>116</v>
      </c>
      <c r="G46" s="54" t="s">
        <v>230</v>
      </c>
      <c r="H46" s="54">
        <v>118</v>
      </c>
      <c r="I46" s="51"/>
      <c r="J46" s="52"/>
    </row>
    <row r="47" spans="1:10" ht="41.25" thickBot="1" x14ac:dyDescent="0.3">
      <c r="A47" s="48">
        <v>45</v>
      </c>
      <c r="B47" s="60" t="s">
        <v>311</v>
      </c>
      <c r="C47" s="54" t="s">
        <v>231</v>
      </c>
      <c r="D47" s="56" t="s">
        <v>232</v>
      </c>
      <c r="E47" s="56">
        <v>3423</v>
      </c>
      <c r="F47" s="54" t="s">
        <v>116</v>
      </c>
      <c r="G47" s="54" t="s">
        <v>230</v>
      </c>
      <c r="H47" s="54">
        <v>118</v>
      </c>
      <c r="I47" s="51"/>
      <c r="J47" s="52"/>
    </row>
    <row r="48" spans="1:10" ht="41.25" thickBot="1" x14ac:dyDescent="0.3">
      <c r="A48" s="53">
        <v>46</v>
      </c>
      <c r="B48" s="60" t="s">
        <v>311</v>
      </c>
      <c r="C48" s="54" t="s">
        <v>231</v>
      </c>
      <c r="D48" s="56" t="s">
        <v>233</v>
      </c>
      <c r="E48" s="56">
        <v>878</v>
      </c>
      <c r="F48" s="54" t="s">
        <v>116</v>
      </c>
      <c r="G48" s="54" t="s">
        <v>230</v>
      </c>
      <c r="H48" s="54">
        <v>118</v>
      </c>
      <c r="I48" s="51"/>
      <c r="J48" s="52"/>
    </row>
    <row r="49" spans="1:10" ht="41.25" thickBot="1" x14ac:dyDescent="0.3">
      <c r="A49" s="48">
        <v>47</v>
      </c>
      <c r="B49" s="60" t="s">
        <v>311</v>
      </c>
      <c r="C49" s="54" t="s">
        <v>234</v>
      </c>
      <c r="D49" s="56" t="s">
        <v>235</v>
      </c>
      <c r="E49" s="56">
        <v>2000</v>
      </c>
      <c r="F49" s="54" t="s">
        <v>116</v>
      </c>
      <c r="G49" s="54" t="s">
        <v>236</v>
      </c>
      <c r="H49" s="54">
        <f>100*90/100</f>
        <v>90</v>
      </c>
      <c r="I49" s="51"/>
      <c r="J49" s="52"/>
    </row>
    <row r="50" spans="1:10" ht="41.25" thickBot="1" x14ac:dyDescent="0.3">
      <c r="A50" s="53">
        <v>48</v>
      </c>
      <c r="B50" s="60" t="s">
        <v>311</v>
      </c>
      <c r="C50" s="54" t="s">
        <v>237</v>
      </c>
      <c r="D50" s="56" t="s">
        <v>238</v>
      </c>
      <c r="E50" s="56">
        <v>1000</v>
      </c>
      <c r="F50" s="54" t="s">
        <v>116</v>
      </c>
      <c r="G50" s="54" t="s">
        <v>239</v>
      </c>
      <c r="H50" s="54">
        <f>118*85/100</f>
        <v>100.3</v>
      </c>
      <c r="I50" s="51"/>
      <c r="J50" s="52"/>
    </row>
    <row r="51" spans="1:10" ht="41.25" thickBot="1" x14ac:dyDescent="0.3">
      <c r="A51" s="48">
        <v>49</v>
      </c>
      <c r="B51" s="60" t="s">
        <v>311</v>
      </c>
      <c r="C51" s="54" t="s">
        <v>237</v>
      </c>
      <c r="D51" s="56" t="s">
        <v>240</v>
      </c>
      <c r="E51" s="56">
        <v>1000</v>
      </c>
      <c r="F51" s="54" t="s">
        <v>116</v>
      </c>
      <c r="G51" s="54" t="s">
        <v>239</v>
      </c>
      <c r="H51" s="54">
        <f>118*85/100</f>
        <v>100.3</v>
      </c>
      <c r="I51" s="51"/>
      <c r="J51" s="52"/>
    </row>
    <row r="52" spans="1:10" ht="41.25" thickBot="1" x14ac:dyDescent="0.3">
      <c r="A52" s="53">
        <v>50</v>
      </c>
      <c r="B52" s="60" t="s">
        <v>311</v>
      </c>
      <c r="C52" s="54" t="s">
        <v>241</v>
      </c>
      <c r="D52" s="56" t="s">
        <v>242</v>
      </c>
      <c r="E52" s="56">
        <v>16000</v>
      </c>
      <c r="F52" s="54" t="s">
        <v>116</v>
      </c>
      <c r="G52" s="54" t="s">
        <v>243</v>
      </c>
      <c r="H52" s="54">
        <f>169*72/100</f>
        <v>121.68</v>
      </c>
      <c r="I52" s="51"/>
      <c r="J52" s="52"/>
    </row>
    <row r="53" spans="1:10" ht="41.25" thickBot="1" x14ac:dyDescent="0.3">
      <c r="A53" s="48">
        <v>51</v>
      </c>
      <c r="B53" s="60" t="s">
        <v>311</v>
      </c>
      <c r="C53" s="54" t="s">
        <v>244</v>
      </c>
      <c r="D53" s="56" t="s">
        <v>245</v>
      </c>
      <c r="E53" s="56">
        <v>1800</v>
      </c>
      <c r="F53" s="54" t="s">
        <v>116</v>
      </c>
      <c r="G53" s="54" t="s">
        <v>246</v>
      </c>
      <c r="H53" s="54">
        <v>110</v>
      </c>
      <c r="I53" s="51"/>
      <c r="J53" s="52"/>
    </row>
    <row r="54" spans="1:10" ht="41.25" thickBot="1" x14ac:dyDescent="0.3">
      <c r="A54" s="53">
        <v>52</v>
      </c>
      <c r="B54" s="60" t="s">
        <v>311</v>
      </c>
      <c r="C54" s="54" t="s">
        <v>247</v>
      </c>
      <c r="D54" s="56" t="s">
        <v>248</v>
      </c>
      <c r="E54" s="56">
        <v>1523</v>
      </c>
      <c r="F54" s="54" t="s">
        <v>116</v>
      </c>
      <c r="G54" s="54" t="s">
        <v>249</v>
      </c>
      <c r="H54" s="54">
        <f>84*108/100</f>
        <v>90.72</v>
      </c>
      <c r="I54" s="51"/>
      <c r="J54" s="52"/>
    </row>
    <row r="55" spans="1:10" ht="41.25" thickBot="1" x14ac:dyDescent="0.3">
      <c r="A55" s="48">
        <v>53</v>
      </c>
      <c r="B55" s="60" t="s">
        <v>311</v>
      </c>
      <c r="C55" s="54" t="s">
        <v>250</v>
      </c>
      <c r="D55" s="56" t="s">
        <v>251</v>
      </c>
      <c r="E55" s="56">
        <v>1728</v>
      </c>
      <c r="F55" s="54" t="s">
        <v>116</v>
      </c>
      <c r="G55" s="54" t="s">
        <v>252</v>
      </c>
      <c r="H55" s="54">
        <f t="shared" ref="H55" si="0">85*120/100</f>
        <v>102</v>
      </c>
      <c r="I55" s="51"/>
      <c r="J55" s="52"/>
    </row>
    <row r="56" spans="1:10" ht="41.25" thickBot="1" x14ac:dyDescent="0.3">
      <c r="A56" s="53">
        <v>54</v>
      </c>
      <c r="B56" s="60" t="s">
        <v>311</v>
      </c>
      <c r="C56" s="54" t="s">
        <v>250</v>
      </c>
      <c r="D56" s="56" t="s">
        <v>253</v>
      </c>
      <c r="E56" s="56" t="s">
        <v>254</v>
      </c>
      <c r="F56" s="54" t="s">
        <v>116</v>
      </c>
      <c r="G56" s="54" t="s">
        <v>252</v>
      </c>
      <c r="H56" s="54">
        <v>102</v>
      </c>
      <c r="I56" s="51"/>
      <c r="J56" s="52"/>
    </row>
    <row r="57" spans="1:10" ht="41.25" thickBot="1" x14ac:dyDescent="0.3">
      <c r="A57" s="48">
        <v>55</v>
      </c>
      <c r="B57" s="60" t="s">
        <v>311</v>
      </c>
      <c r="C57" s="54" t="s">
        <v>255</v>
      </c>
      <c r="D57" s="56" t="s">
        <v>256</v>
      </c>
      <c r="E57" s="56">
        <v>2500</v>
      </c>
      <c r="F57" s="54" t="s">
        <v>116</v>
      </c>
      <c r="G57" s="54" t="s">
        <v>257</v>
      </c>
      <c r="H57" s="54">
        <v>109</v>
      </c>
      <c r="I57" s="51"/>
      <c r="J57" s="52"/>
    </row>
    <row r="58" spans="1:10" ht="41.25" thickBot="1" x14ac:dyDescent="0.3">
      <c r="A58" s="53">
        <v>56</v>
      </c>
      <c r="B58" s="60" t="s">
        <v>311</v>
      </c>
      <c r="C58" s="54" t="s">
        <v>255</v>
      </c>
      <c r="D58" s="56" t="s">
        <v>258</v>
      </c>
      <c r="E58" s="56">
        <v>1850</v>
      </c>
      <c r="F58" s="54" t="s">
        <v>116</v>
      </c>
      <c r="G58" s="54">
        <v>108</v>
      </c>
      <c r="H58" s="54">
        <v>108</v>
      </c>
      <c r="I58" s="51"/>
      <c r="J58" s="52"/>
    </row>
    <row r="59" spans="1:10" ht="41.25" thickBot="1" x14ac:dyDescent="0.3">
      <c r="A59" s="48">
        <v>57</v>
      </c>
      <c r="B59" s="60" t="s">
        <v>311</v>
      </c>
      <c r="C59" s="54" t="s">
        <v>255</v>
      </c>
      <c r="D59" s="56" t="s">
        <v>259</v>
      </c>
      <c r="E59" s="56">
        <v>660</v>
      </c>
      <c r="F59" s="54" t="s">
        <v>116</v>
      </c>
      <c r="G59" s="54">
        <v>108</v>
      </c>
      <c r="H59" s="54">
        <v>108</v>
      </c>
      <c r="I59" s="51"/>
      <c r="J59" s="52"/>
    </row>
    <row r="60" spans="1:10" ht="41.25" thickBot="1" x14ac:dyDescent="0.3">
      <c r="A60" s="53">
        <v>58</v>
      </c>
      <c r="B60" s="60" t="s">
        <v>311</v>
      </c>
      <c r="C60" s="54" t="s">
        <v>312</v>
      </c>
      <c r="D60" s="56" t="s">
        <v>260</v>
      </c>
      <c r="E60" s="56">
        <v>2300</v>
      </c>
      <c r="F60" s="54" t="s">
        <v>116</v>
      </c>
      <c r="G60" s="54" t="s">
        <v>261</v>
      </c>
      <c r="H60" s="54">
        <v>111</v>
      </c>
      <c r="I60" s="51"/>
      <c r="J60" s="52"/>
    </row>
    <row r="61" spans="1:10" ht="41.25" thickBot="1" x14ac:dyDescent="0.3">
      <c r="A61" s="48">
        <v>59</v>
      </c>
      <c r="B61" s="60" t="s">
        <v>311</v>
      </c>
      <c r="C61" s="54" t="s">
        <v>262</v>
      </c>
      <c r="D61" s="56" t="s">
        <v>263</v>
      </c>
      <c r="E61" s="56">
        <v>4000</v>
      </c>
      <c r="F61" s="54" t="s">
        <v>116</v>
      </c>
      <c r="G61" s="54" t="s">
        <v>264</v>
      </c>
      <c r="H61" s="54">
        <v>112.5</v>
      </c>
      <c r="I61" s="51"/>
      <c r="J61" s="52"/>
    </row>
    <row r="62" spans="1:10" ht="41.25" thickBot="1" x14ac:dyDescent="0.3">
      <c r="A62" s="53">
        <v>60</v>
      </c>
      <c r="B62" s="60" t="s">
        <v>311</v>
      </c>
      <c r="C62" s="54" t="s">
        <v>262</v>
      </c>
      <c r="D62" s="56" t="s">
        <v>265</v>
      </c>
      <c r="E62" s="56">
        <v>1413</v>
      </c>
      <c r="F62" s="54" t="s">
        <v>116</v>
      </c>
      <c r="G62" s="54" t="s">
        <v>266</v>
      </c>
      <c r="H62" s="54">
        <v>100</v>
      </c>
      <c r="I62" s="51"/>
      <c r="J62" s="52"/>
    </row>
    <row r="63" spans="1:10" ht="41.25" thickBot="1" x14ac:dyDescent="0.3">
      <c r="A63" s="48">
        <v>61</v>
      </c>
      <c r="B63" s="60" t="s">
        <v>311</v>
      </c>
      <c r="C63" s="54" t="s">
        <v>262</v>
      </c>
      <c r="D63" s="56" t="s">
        <v>267</v>
      </c>
      <c r="E63" s="56">
        <v>6000</v>
      </c>
      <c r="F63" s="54" t="s">
        <v>116</v>
      </c>
      <c r="G63" s="54" t="s">
        <v>268</v>
      </c>
      <c r="H63" s="54">
        <v>99</v>
      </c>
      <c r="I63" s="51"/>
      <c r="J63" s="52"/>
    </row>
    <row r="64" spans="1:10" ht="41.25" thickBot="1" x14ac:dyDescent="0.3">
      <c r="A64" s="53">
        <v>62</v>
      </c>
      <c r="B64" s="60" t="s">
        <v>311</v>
      </c>
      <c r="C64" s="54" t="s">
        <v>262</v>
      </c>
      <c r="D64" s="56" t="s">
        <v>269</v>
      </c>
      <c r="E64" s="56">
        <v>1000</v>
      </c>
      <c r="F64" s="54" t="s">
        <v>116</v>
      </c>
      <c r="G64" s="54" t="s">
        <v>270</v>
      </c>
      <c r="H64" s="54">
        <v>117</v>
      </c>
      <c r="I64" s="51"/>
      <c r="J64" s="52"/>
    </row>
    <row r="65" spans="1:10" ht="41.25" thickBot="1" x14ac:dyDescent="0.3">
      <c r="A65" s="48">
        <v>63</v>
      </c>
      <c r="B65" s="60" t="s">
        <v>311</v>
      </c>
      <c r="C65" s="54" t="s">
        <v>271</v>
      </c>
      <c r="D65" s="56" t="s">
        <v>272</v>
      </c>
      <c r="E65" s="56">
        <v>2500</v>
      </c>
      <c r="F65" s="54" t="s">
        <v>116</v>
      </c>
      <c r="G65" s="54" t="s">
        <v>273</v>
      </c>
      <c r="H65" s="54">
        <v>105</v>
      </c>
      <c r="I65" s="51"/>
      <c r="J65" s="52"/>
    </row>
    <row r="66" spans="1:10" ht="41.25" thickBot="1" x14ac:dyDescent="0.3">
      <c r="A66" s="53">
        <v>64</v>
      </c>
      <c r="B66" s="60" t="s">
        <v>311</v>
      </c>
      <c r="C66" s="54" t="s">
        <v>271</v>
      </c>
      <c r="D66" s="56" t="s">
        <v>274</v>
      </c>
      <c r="E66" s="56">
        <v>1500</v>
      </c>
      <c r="F66" s="54" t="s">
        <v>116</v>
      </c>
      <c r="G66" s="54" t="s">
        <v>273</v>
      </c>
      <c r="H66" s="54">
        <v>105</v>
      </c>
      <c r="I66" s="51"/>
      <c r="J66" s="52"/>
    </row>
    <row r="67" spans="1:10" ht="50.25" thickBot="1" x14ac:dyDescent="0.3">
      <c r="A67" s="48">
        <v>65</v>
      </c>
      <c r="B67" s="60" t="s">
        <v>311</v>
      </c>
      <c r="C67" s="54" t="s">
        <v>275</v>
      </c>
      <c r="D67" s="56" t="s">
        <v>276</v>
      </c>
      <c r="E67" s="56">
        <v>945</v>
      </c>
      <c r="F67" s="54" t="s">
        <v>116</v>
      </c>
      <c r="G67" s="54">
        <v>120</v>
      </c>
      <c r="H67" s="54">
        <v>120</v>
      </c>
      <c r="I67" s="51"/>
      <c r="J67" s="52"/>
    </row>
    <row r="68" spans="1:10" ht="41.25" thickBot="1" x14ac:dyDescent="0.3">
      <c r="A68" s="53">
        <v>66</v>
      </c>
      <c r="B68" s="60" t="s">
        <v>311</v>
      </c>
      <c r="C68" s="54" t="s">
        <v>277</v>
      </c>
      <c r="D68" s="56" t="s">
        <v>278</v>
      </c>
      <c r="E68" s="56">
        <v>1043</v>
      </c>
      <c r="F68" s="54" t="s">
        <v>116</v>
      </c>
      <c r="G68" s="54" t="s">
        <v>279</v>
      </c>
      <c r="H68" s="54">
        <v>150</v>
      </c>
      <c r="I68" s="51"/>
      <c r="J68" s="52"/>
    </row>
    <row r="69" spans="1:10" ht="41.25" thickBot="1" x14ac:dyDescent="0.3">
      <c r="A69" s="48">
        <v>67</v>
      </c>
      <c r="B69" s="60" t="s">
        <v>311</v>
      </c>
      <c r="C69" s="54" t="s">
        <v>280</v>
      </c>
      <c r="D69" s="56" t="s">
        <v>281</v>
      </c>
      <c r="E69" s="56">
        <v>7000</v>
      </c>
      <c r="F69" s="54" t="s">
        <v>116</v>
      </c>
      <c r="G69" s="54" t="s">
        <v>282</v>
      </c>
      <c r="H69" s="54">
        <v>108</v>
      </c>
      <c r="I69" s="51"/>
      <c r="J69" s="52"/>
    </row>
    <row r="70" spans="1:10" ht="41.25" thickBot="1" x14ac:dyDescent="0.3">
      <c r="A70" s="53">
        <v>68</v>
      </c>
      <c r="B70" s="60" t="s">
        <v>311</v>
      </c>
      <c r="C70" s="54" t="s">
        <v>283</v>
      </c>
      <c r="D70" s="56" t="s">
        <v>284</v>
      </c>
      <c r="E70" s="56">
        <v>2500</v>
      </c>
      <c r="F70" s="54" t="s">
        <v>116</v>
      </c>
      <c r="G70" s="54" t="s">
        <v>246</v>
      </c>
      <c r="H70" s="54">
        <f>100*110/100</f>
        <v>110</v>
      </c>
      <c r="I70" s="51"/>
      <c r="J70" s="52"/>
    </row>
    <row r="71" spans="1:10" ht="41.25" thickBot="1" x14ac:dyDescent="0.3">
      <c r="A71" s="48">
        <v>69</v>
      </c>
      <c r="B71" s="60" t="s">
        <v>311</v>
      </c>
      <c r="C71" s="54" t="s">
        <v>283</v>
      </c>
      <c r="D71" s="56" t="s">
        <v>285</v>
      </c>
      <c r="E71" s="56">
        <v>869</v>
      </c>
      <c r="F71" s="54" t="s">
        <v>116</v>
      </c>
      <c r="G71" s="54" t="s">
        <v>286</v>
      </c>
      <c r="H71" s="54">
        <v>140</v>
      </c>
      <c r="I71" s="51"/>
      <c r="J71" s="52"/>
    </row>
    <row r="72" spans="1:10" ht="41.25" thickBot="1" x14ac:dyDescent="0.3">
      <c r="A72" s="53">
        <v>70</v>
      </c>
      <c r="B72" s="60" t="s">
        <v>311</v>
      </c>
      <c r="C72" s="54" t="s">
        <v>287</v>
      </c>
      <c r="D72" s="56" t="s">
        <v>288</v>
      </c>
      <c r="E72" s="56">
        <v>4500</v>
      </c>
      <c r="F72" s="54" t="s">
        <v>116</v>
      </c>
      <c r="G72" s="54" t="s">
        <v>289</v>
      </c>
      <c r="H72" s="54">
        <v>108</v>
      </c>
      <c r="I72" s="51"/>
      <c r="J72" s="52"/>
    </row>
    <row r="73" spans="1:10" ht="41.25" thickBot="1" x14ac:dyDescent="0.3">
      <c r="A73" s="48">
        <v>71</v>
      </c>
      <c r="B73" s="60" t="s">
        <v>311</v>
      </c>
      <c r="C73" s="54" t="s">
        <v>290</v>
      </c>
      <c r="D73" s="56" t="s">
        <v>291</v>
      </c>
      <c r="E73" s="56">
        <v>1210</v>
      </c>
      <c r="F73" s="54" t="s">
        <v>116</v>
      </c>
      <c r="G73" s="54" t="s">
        <v>292</v>
      </c>
      <c r="H73" s="54">
        <v>120</v>
      </c>
      <c r="I73" s="51"/>
      <c r="J73" s="52"/>
    </row>
    <row r="74" spans="1:10" ht="41.25" thickBot="1" x14ac:dyDescent="0.3">
      <c r="A74" s="53">
        <v>72</v>
      </c>
      <c r="B74" s="60" t="s">
        <v>311</v>
      </c>
      <c r="C74" s="54" t="s">
        <v>290</v>
      </c>
      <c r="D74" s="56" t="s">
        <v>293</v>
      </c>
      <c r="E74" s="56">
        <v>1000</v>
      </c>
      <c r="F74" s="54" t="s">
        <v>116</v>
      </c>
      <c r="G74" s="54" t="s">
        <v>292</v>
      </c>
      <c r="H74" s="54">
        <v>12</v>
      </c>
      <c r="I74" s="51"/>
      <c r="J74" s="52"/>
    </row>
    <row r="75" spans="1:10" ht="41.25" thickBot="1" x14ac:dyDescent="0.3">
      <c r="A75" s="48">
        <v>73</v>
      </c>
      <c r="B75" s="60" t="s">
        <v>311</v>
      </c>
      <c r="C75" s="54" t="s">
        <v>294</v>
      </c>
      <c r="D75" s="56" t="s">
        <v>295</v>
      </c>
      <c r="E75" s="56">
        <v>2000</v>
      </c>
      <c r="F75" s="54" t="s">
        <v>116</v>
      </c>
      <c r="G75" s="54" t="s">
        <v>296</v>
      </c>
      <c r="H75" s="54">
        <v>100</v>
      </c>
      <c r="I75" s="51"/>
      <c r="J75" s="52"/>
    </row>
    <row r="76" spans="1:10" ht="41.25" thickBot="1" x14ac:dyDescent="0.3">
      <c r="A76" s="53">
        <v>74</v>
      </c>
      <c r="B76" s="60" t="s">
        <v>311</v>
      </c>
      <c r="C76" s="54" t="s">
        <v>297</v>
      </c>
      <c r="D76" s="56" t="s">
        <v>298</v>
      </c>
      <c r="E76" s="56">
        <v>1085</v>
      </c>
      <c r="F76" s="54" t="s">
        <v>116</v>
      </c>
      <c r="G76" s="54" t="s">
        <v>299</v>
      </c>
      <c r="H76" s="54">
        <v>115</v>
      </c>
      <c r="I76" s="51"/>
      <c r="J76" s="52"/>
    </row>
    <row r="77" spans="1:10" ht="41.25" thickBot="1" x14ac:dyDescent="0.3">
      <c r="A77" s="48">
        <v>75</v>
      </c>
      <c r="B77" s="60" t="s">
        <v>311</v>
      </c>
      <c r="C77" s="54" t="s">
        <v>297</v>
      </c>
      <c r="D77" s="56" t="s">
        <v>300</v>
      </c>
      <c r="E77" s="56">
        <v>300</v>
      </c>
      <c r="F77" s="54" t="s">
        <v>116</v>
      </c>
      <c r="G77" s="54" t="s">
        <v>299</v>
      </c>
      <c r="H77" s="54">
        <v>115</v>
      </c>
      <c r="I77" s="51"/>
      <c r="J77" s="52"/>
    </row>
    <row r="78" spans="1:10" ht="41.25" thickBot="1" x14ac:dyDescent="0.3">
      <c r="A78" s="53">
        <v>76</v>
      </c>
      <c r="B78" s="60" t="s">
        <v>311</v>
      </c>
      <c r="C78" s="54" t="s">
        <v>301</v>
      </c>
      <c r="D78" s="56" t="s">
        <v>302</v>
      </c>
      <c r="E78" s="56">
        <v>1935</v>
      </c>
      <c r="F78" s="54" t="s">
        <v>116</v>
      </c>
      <c r="G78" s="54">
        <v>104</v>
      </c>
      <c r="H78" s="54">
        <v>104</v>
      </c>
      <c r="I78" s="51"/>
      <c r="J78" s="52"/>
    </row>
    <row r="79" spans="1:10" ht="41.25" thickBot="1" x14ac:dyDescent="0.3">
      <c r="A79" s="48">
        <v>77</v>
      </c>
      <c r="B79" s="60" t="s">
        <v>311</v>
      </c>
      <c r="C79" s="54" t="s">
        <v>303</v>
      </c>
      <c r="D79" s="56" t="s">
        <v>304</v>
      </c>
      <c r="E79" s="56">
        <v>4300</v>
      </c>
      <c r="F79" s="54" t="s">
        <v>116</v>
      </c>
      <c r="G79" s="54" t="s">
        <v>305</v>
      </c>
      <c r="H79" s="54">
        <f>128*86/100</f>
        <v>110.08</v>
      </c>
      <c r="I79" s="51"/>
      <c r="J79" s="52"/>
    </row>
    <row r="80" spans="1:10" ht="41.25" thickBot="1" x14ac:dyDescent="0.3">
      <c r="A80" s="53">
        <v>78</v>
      </c>
      <c r="B80" s="60" t="s">
        <v>311</v>
      </c>
      <c r="C80" s="54" t="s">
        <v>306</v>
      </c>
      <c r="D80" s="56" t="s">
        <v>307</v>
      </c>
      <c r="E80" s="56">
        <v>2760</v>
      </c>
      <c r="F80" s="54" t="s">
        <v>116</v>
      </c>
      <c r="G80" s="54" t="s">
        <v>308</v>
      </c>
      <c r="H80" s="54">
        <f>150*75/100</f>
        <v>112.5</v>
      </c>
      <c r="I80" s="51"/>
      <c r="J80" s="52"/>
    </row>
    <row r="81" spans="1:10" ht="18" thickBot="1" x14ac:dyDescent="0.3">
      <c r="A81" s="90" t="s">
        <v>309</v>
      </c>
      <c r="B81" s="91"/>
      <c r="C81" s="91"/>
      <c r="D81" s="91"/>
      <c r="E81" s="91"/>
      <c r="F81" s="91"/>
      <c r="G81" s="91"/>
      <c r="H81" s="91"/>
      <c r="I81" s="91"/>
      <c r="J81" s="92"/>
    </row>
    <row r="82" spans="1:10" ht="18" thickBot="1" x14ac:dyDescent="0.3">
      <c r="A82" s="90" t="s">
        <v>310</v>
      </c>
      <c r="B82" s="91"/>
      <c r="C82" s="91"/>
      <c r="D82" s="91"/>
      <c r="E82" s="91"/>
      <c r="F82" s="91"/>
      <c r="G82" s="91"/>
      <c r="H82" s="91"/>
      <c r="I82" s="91"/>
      <c r="J82" s="92"/>
    </row>
    <row r="83" spans="1:10" x14ac:dyDescent="0.25">
      <c r="A83" s="58"/>
      <c r="B83" s="58"/>
      <c r="C83" s="58"/>
      <c r="D83" s="58"/>
      <c r="E83" s="58"/>
      <c r="F83" s="58"/>
      <c r="G83" s="58"/>
      <c r="H83" s="58"/>
      <c r="I83" s="58"/>
      <c r="J83" s="59"/>
    </row>
  </sheetData>
  <mergeCells count="12">
    <mergeCell ref="A82:J82"/>
    <mergeCell ref="F1:F2"/>
    <mergeCell ref="G1:G2"/>
    <mergeCell ref="H1:H2"/>
    <mergeCell ref="I1:I2"/>
    <mergeCell ref="J1:J2"/>
    <mergeCell ref="A81:J8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Сайты </vt:lpstr>
      <vt:lpstr>Газеты </vt:lpstr>
      <vt:lpstr>'Газеты '!_Hlk95204901</vt:lpstr>
      <vt:lpstr>'Сайты '!Область_печати</vt:lpstr>
    </vt:vector>
  </TitlesOfParts>
  <Company>BIS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Бабкина Галина Александровна</dc:creator>
  <cp:lastModifiedBy>Султанова Раушан Ринатовна</cp:lastModifiedBy>
  <cp:lastPrinted>2022-02-09T05:45:48Z</cp:lastPrinted>
  <dcterms:created xsi:type="dcterms:W3CDTF">2021-06-29T10:09:21Z</dcterms:created>
  <dcterms:modified xsi:type="dcterms:W3CDTF">2022-02-21T10:36:24Z</dcterms:modified>
</cp:coreProperties>
</file>